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\d$\Обменник\ОБМЕННИК\_Финансовый отдел_\_2025_\Отчеты об исполнении бюджета\"/>
    </mc:Choice>
  </mc:AlternateContent>
  <xr:revisionPtr revIDLastSave="0" documentId="13_ncr:1_{BD9510A8-2713-40D5-9744-EC9755A250C1}" xr6:coauthVersionLast="47" xr6:coauthVersionMax="47" xr10:uidLastSave="{00000000-0000-0000-0000-000000000000}"/>
  <bookViews>
    <workbookView xWindow="-120" yWindow="-120" windowWidth="29040" windowHeight="15840" tabRatio="754" xr2:uid="{00000000-000D-0000-FFFF-FFFF00000000}"/>
  </bookViews>
  <sheets>
    <sheet name="Доходы" sheetId="2" r:id="rId1"/>
    <sheet name="Расходы" sheetId="3" r:id="rId2"/>
    <sheet name="+" sheetId="11" r:id="rId3"/>
  </sheets>
  <calcPr calcId="181029"/>
</workbook>
</file>

<file path=xl/calcChain.xml><?xml version="1.0" encoding="utf-8"?>
<calcChain xmlns="http://schemas.openxmlformats.org/spreadsheetml/2006/main">
  <c r="D8" i="2" l="1"/>
  <c r="G54" i="3"/>
  <c r="D18" i="2"/>
  <c r="D9" i="2"/>
  <c r="E25" i="2" l="1"/>
  <c r="D25" i="2"/>
  <c r="C25" i="2"/>
  <c r="D31" i="2"/>
  <c r="D29" i="2"/>
  <c r="D23" i="2"/>
  <c r="D21" i="2"/>
  <c r="D13" i="2"/>
  <c r="D12" i="2" s="1"/>
  <c r="G75" i="3"/>
  <c r="G74" i="3" s="1"/>
  <c r="G70" i="3"/>
  <c r="G67" i="3"/>
  <c r="G64" i="3"/>
  <c r="G61" i="3"/>
  <c r="G57" i="3"/>
  <c r="G56" i="3" s="1"/>
  <c r="G53" i="3"/>
  <c r="G49" i="3"/>
  <c r="G48" i="3" s="1"/>
  <c r="G44" i="3"/>
  <c r="G43" i="3" s="1"/>
  <c r="G38" i="3"/>
  <c r="G37" i="3" s="1"/>
  <c r="G34" i="3"/>
  <c r="G33" i="3" s="1"/>
  <c r="G30" i="3"/>
  <c r="G29" i="3" s="1"/>
  <c r="G27" i="3"/>
  <c r="G23" i="3" s="1"/>
  <c r="G25" i="3"/>
  <c r="G24" i="3"/>
  <c r="G19" i="3"/>
  <c r="G18" i="3" s="1"/>
  <c r="G14" i="3"/>
  <c r="G13" i="3" s="1"/>
  <c r="G10" i="3"/>
  <c r="G9" i="3" s="1"/>
  <c r="H77" i="3"/>
  <c r="H76" i="3"/>
  <c r="H72" i="3"/>
  <c r="H71" i="3"/>
  <c r="H69" i="3"/>
  <c r="H68" i="3"/>
  <c r="H66" i="3"/>
  <c r="H65" i="3"/>
  <c r="H63" i="3"/>
  <c r="H62" i="3"/>
  <c r="H59" i="3"/>
  <c r="H58" i="3"/>
  <c r="H55" i="3"/>
  <c r="H50" i="3"/>
  <c r="H46" i="3"/>
  <c r="H45" i="3"/>
  <c r="H40" i="3"/>
  <c r="H39" i="3"/>
  <c r="H36" i="3"/>
  <c r="H35" i="3"/>
  <c r="H31" i="3"/>
  <c r="H28" i="3"/>
  <c r="H22" i="3"/>
  <c r="H21" i="3"/>
  <c r="H20" i="3"/>
  <c r="H16" i="3"/>
  <c r="H15" i="3"/>
  <c r="H11" i="3"/>
  <c r="E34" i="2"/>
  <c r="E33" i="2"/>
  <c r="E32" i="2"/>
  <c r="E30" i="2"/>
  <c r="E24" i="2"/>
  <c r="E22" i="2"/>
  <c r="E19" i="2"/>
  <c r="E17" i="2"/>
  <c r="E16" i="2"/>
  <c r="E15" i="2"/>
  <c r="E14" i="2"/>
  <c r="E10" i="2"/>
  <c r="D28" i="2" l="1"/>
  <c r="D27" i="2" s="1"/>
  <c r="G60" i="3"/>
  <c r="G52" i="3"/>
  <c r="G51" i="3" s="1"/>
  <c r="H53" i="3"/>
  <c r="H54" i="3"/>
  <c r="G42" i="3"/>
  <c r="G32" i="3"/>
  <c r="G17" i="3"/>
  <c r="G47" i="3"/>
  <c r="G8" i="3"/>
  <c r="G73" i="3"/>
  <c r="F54" i="3"/>
  <c r="F53" i="3" s="1"/>
  <c r="F52" i="3" s="1"/>
  <c r="F38" i="3"/>
  <c r="F37" i="3" s="1"/>
  <c r="H37" i="3" s="1"/>
  <c r="F34" i="3"/>
  <c r="F33" i="3" s="1"/>
  <c r="H33" i="3" s="1"/>
  <c r="F27" i="3"/>
  <c r="F23" i="3" s="1"/>
  <c r="H23" i="3" s="1"/>
  <c r="C13" i="2"/>
  <c r="E13" i="2" s="1"/>
  <c r="D35" i="2" l="1"/>
  <c r="H27" i="3"/>
  <c r="H34" i="3"/>
  <c r="H32" i="3"/>
  <c r="H38" i="3"/>
  <c r="H52" i="3"/>
  <c r="G41" i="3"/>
  <c r="G12" i="3"/>
  <c r="G7" i="3" s="1"/>
  <c r="F32" i="3"/>
  <c r="G6" i="3" l="1"/>
  <c r="F44" i="3"/>
  <c r="F43" i="3" l="1"/>
  <c r="H43" i="3" s="1"/>
  <c r="H44" i="3"/>
  <c r="G78" i="3"/>
  <c r="F42" i="3"/>
  <c r="F41" i="3" l="1"/>
  <c r="H41" i="3" s="1"/>
  <c r="H42" i="3"/>
  <c r="F10" i="3"/>
  <c r="H10" i="3" s="1"/>
  <c r="F57" i="3" l="1"/>
  <c r="F56" i="3" l="1"/>
  <c r="H56" i="3" s="1"/>
  <c r="H57" i="3"/>
  <c r="C31" i="2"/>
  <c r="E31" i="2" s="1"/>
  <c r="F49" i="3" l="1"/>
  <c r="F75" i="3"/>
  <c r="H75" i="3" s="1"/>
  <c r="F70" i="3"/>
  <c r="H70" i="3" s="1"/>
  <c r="F67" i="3"/>
  <c r="H67" i="3" s="1"/>
  <c r="F64" i="3"/>
  <c r="H64" i="3" s="1"/>
  <c r="F61" i="3"/>
  <c r="H61" i="3" s="1"/>
  <c r="F19" i="3"/>
  <c r="H19" i="3" s="1"/>
  <c r="C29" i="2"/>
  <c r="C12" i="2"/>
  <c r="E12" i="2" s="1"/>
  <c r="C21" i="2"/>
  <c r="E21" i="2" s="1"/>
  <c r="C23" i="2"/>
  <c r="E23" i="2" s="1"/>
  <c r="F48" i="3" l="1"/>
  <c r="H48" i="3" s="1"/>
  <c r="H49" i="3"/>
  <c r="C28" i="2"/>
  <c r="E28" i="2" s="1"/>
  <c r="E29" i="2"/>
  <c r="F60" i="3"/>
  <c r="H60" i="3" s="1"/>
  <c r="F74" i="3" l="1"/>
  <c r="F47" i="3"/>
  <c r="H47" i="3" s="1"/>
  <c r="F30" i="3"/>
  <c r="F25" i="3"/>
  <c r="F24" i="3" s="1"/>
  <c r="F18" i="3"/>
  <c r="F14" i="3"/>
  <c r="F9" i="3"/>
  <c r="C9" i="2"/>
  <c r="E9" i="2" s="1"/>
  <c r="C18" i="2"/>
  <c r="E18" i="2" s="1"/>
  <c r="F8" i="3" l="1"/>
  <c r="H8" i="3" s="1"/>
  <c r="H9" i="3"/>
  <c r="F13" i="3"/>
  <c r="H14" i="3"/>
  <c r="F17" i="3"/>
  <c r="H17" i="3" s="1"/>
  <c r="H18" i="3"/>
  <c r="F29" i="3"/>
  <c r="H29" i="3" s="1"/>
  <c r="H30" i="3"/>
  <c r="F73" i="3"/>
  <c r="H73" i="3" s="1"/>
  <c r="H74" i="3"/>
  <c r="C8" i="2"/>
  <c r="E8" i="2" s="1"/>
  <c r="C27" i="2"/>
  <c r="E27" i="2" s="1"/>
  <c r="F51" i="3"/>
  <c r="H51" i="3" s="1"/>
  <c r="F12" i="3" l="1"/>
  <c r="H13" i="3"/>
  <c r="C35" i="2"/>
  <c r="E35" i="2" s="1"/>
  <c r="H12" i="3" l="1"/>
  <c r="F7" i="3"/>
  <c r="H7" i="3" l="1"/>
  <c r="F6" i="3"/>
  <c r="F78" i="3" l="1"/>
  <c r="H78" i="3" s="1"/>
  <c r="H6" i="3"/>
</calcChain>
</file>

<file path=xl/sharedStrings.xml><?xml version="1.0" encoding="utf-8"?>
<sst xmlns="http://schemas.openxmlformats.org/spreadsheetml/2006/main" count="520" uniqueCount="330">
  <si>
    <t>Код  бюджетной классификации Российской Федерации</t>
  </si>
  <si>
    <t>Наименование групп, подгрупп и статей доходов</t>
  </si>
  <si>
    <t>000 1 00 00000 00 0000 000</t>
  </si>
  <si>
    <t>000 1 01 00000 00 0000 000</t>
  </si>
  <si>
    <t>000 1 03 00000 00 0000 000</t>
  </si>
  <si>
    <t>000 1 05 00000 00 0000 000</t>
  </si>
  <si>
    <t>000 1 16 00000 00 0000 000</t>
  </si>
  <si>
    <t>000 2 00 00000 00 0000 000</t>
  </si>
  <si>
    <t>000 2 02 00000 00 0000 000</t>
  </si>
  <si>
    <t>000 2 02 10000 00 0000 150</t>
  </si>
  <si>
    <t>901 2 02 15001 14 0000 150</t>
  </si>
  <si>
    <t>Итого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</si>
  <si>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</si>
  <si>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</si>
  <si>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</si>
  <si>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</si>
  <si>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Субвенции бюджетам бюджетной системы Российской Федерации</t>
  </si>
  <si>
    <t>НАЛОГОВЫЕ И НЕНАЛОГОВЫЕ ДОХОДЫ</t>
  </si>
  <si>
    <t>НАЛОГИ НА ПРИБЫЛЬ, ДОХОДЫ</t>
  </si>
  <si>
    <t>НАЛОГИ НА ТОВАРЫ (РАБОТЫ, УСЛУГИ) РЕАЛИЗУЕМЫЕ НА ТЕРРИТОРИИ РОССИЙСКОЙ ФЕДЕРАЦИИ</t>
  </si>
  <si>
    <t>НАЛОГИ НА СОВОКУПНЫЙ ДОХОД</t>
  </si>
  <si>
    <t>Единый сельскохозяйственный налог</t>
  </si>
  <si>
    <t>ШТРАФЫ, САНКЦИИ, ВОЗМЕЩЕНИЕ УЩЕРБА</t>
  </si>
  <si>
    <t xml:space="preserve">Наименование </t>
  </si>
  <si>
    <t>Код раздела</t>
  </si>
  <si>
    <t>Код подраздела</t>
  </si>
  <si>
    <t>Код целевой статьи</t>
  </si>
  <si>
    <t>Код вида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</si>
  <si>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</si>
  <si>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</si>
  <si>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Руководство и управление в сфере установленных функций органов местного самоуправления</t>
  </si>
  <si>
    <t>Расходы на обеспечение деятельности высшего должностного лица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</si>
  <si>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</si>
  <si>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</si>
  <si>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</si>
  <si>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Мероприятия по обеспечению деятельности представительных органов </t>
  </si>
  <si>
    <t>Расходы на содержание и обеспечение деятельности представительного органа муниципального образования</t>
  </si>
  <si>
    <t>030 00 00 000</t>
  </si>
  <si>
    <t>030 00 04 000</t>
  </si>
  <si>
    <t>043 00 00 000</t>
  </si>
  <si>
    <t>043 00 09 000</t>
  </si>
  <si>
    <t>010 00 01 020</t>
  </si>
  <si>
    <t>010 00 01 030</t>
  </si>
  <si>
    <t>010 00 01 040</t>
  </si>
  <si>
    <t>010 00 01 110</t>
  </si>
  <si>
    <t>010 00 02 040</t>
  </si>
  <si>
    <t>01</t>
  </si>
  <si>
    <t>00</t>
  </si>
  <si>
    <t>02</t>
  </si>
  <si>
    <t>03</t>
  </si>
  <si>
    <t>04</t>
  </si>
  <si>
    <t>05</t>
  </si>
  <si>
    <t>09</t>
  </si>
  <si>
    <t>08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</si>
  <si>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</si>
  <si>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Мероприятия по обеспечению деятельности прочих органов исполнительной власти</t>
  </si>
  <si>
    <t>Обеспечение и содержание функционирования администраций городов, районов, других населенных пунктов и их структурных подразделений</t>
  </si>
  <si>
    <t>Судебная система</t>
  </si>
  <si>
    <t>Реализация отдельных государственных полномочий</t>
  </si>
  <si>
    <t>Осуществление полномочий по составлению (изменению) списков кандидатов в присяжные заседатели федеральных судов  общей юрисдикции в Российской Федерации</t>
  </si>
  <si>
    <t>Резервные фонды</t>
  </si>
  <si>
    <t>Другие общегосударственные вопросы</t>
  </si>
  <si>
    <t>Мероприятия по обеспечению хозяйственной деятельностью</t>
  </si>
  <si>
    <t>Учреждения, осуществляющие обеспечение полномочий органов местного самоуправления</t>
  </si>
  <si>
    <t>Национальная экономика</t>
  </si>
  <si>
    <t>Дорожное хозяйство (дорожные фонды)</t>
  </si>
  <si>
    <t>Расходы на содержание и ремонт автомобильных дорог местного значения</t>
  </si>
  <si>
    <t>Жилищно – коммунальное хозяйство</t>
  </si>
  <si>
    <t>Благоустройство</t>
  </si>
  <si>
    <t>Культура, кинематография</t>
  </si>
  <si>
    <t>Расходы на развитие библиотечного дела</t>
  </si>
  <si>
    <t>Расходы на развитие музейного дела</t>
  </si>
  <si>
    <t>Поддержка творческих инициатив населения, организаций в сфере культуры, творческих союзов (расходы на содержание дворцов и домов культуры, клубов и других заведений клубного типа)</t>
  </si>
  <si>
    <t>Общее руководство и управление в сфере культуры и искусства</t>
  </si>
  <si>
    <t>Физическая культура и спорт</t>
  </si>
  <si>
    <t xml:space="preserve">Физическая культура  </t>
  </si>
  <si>
    <t>ИТОГО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</si>
  <si>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</si>
  <si>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</si>
  <si>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000 1 08 00000 00 0000 000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</si>
  <si>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</si>
  <si>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</si>
  <si>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000 1 05 03010 01 1000 110</t>
  </si>
  <si>
    <t>00 1 08 03000 01 0000 110</t>
  </si>
  <si>
    <t>000 2 02 30000 00 0000 150</t>
  </si>
  <si>
    <t>901 2 02 35118 14 0000 150</t>
  </si>
  <si>
    <t>Субвенции бюджетам на осуществление первичного воинского учета органами местного самоуправления муниципальных округов</t>
  </si>
  <si>
    <t>Иные бюджетные ассигнования</t>
  </si>
  <si>
    <t>Прочие межбюджетные трансферты, передаваемые бюджетам муниципальных округов</t>
  </si>
  <si>
    <t xml:space="preserve">Субвенции бюджетам муниципальных округов на осуществление органами местного самоуправления отдельных государственных полномочий по опеке и попечительству в отношении несовершеннолетних граждан </t>
  </si>
  <si>
    <t>Пологовский муниципальный округ</t>
  </si>
  <si>
    <t>Молодежная политика</t>
  </si>
  <si>
    <t>07</t>
  </si>
  <si>
    <t>010 00 01 060</t>
  </si>
  <si>
    <t>Сумма
 на 2025 год</t>
  </si>
  <si>
    <t>Предоставление субсидий бюджетным, автономным учреждениям и иным некоммерческим организациям на финансовое обеспечение государственного (муниципального) задания</t>
  </si>
  <si>
    <t>Создание условий детскому населению для занятий физической культурой и спортом</t>
  </si>
  <si>
    <t>Резервный фонд Администрации Пологовского муниципального округа</t>
  </si>
  <si>
    <t>Субвенция бюджетам муниципальных округов на осуществление отдельных государственных полномочий в области законодательства об административных правонарушениях</t>
  </si>
  <si>
    <t>001 00 00 000</t>
  </si>
  <si>
    <t>001 00 07 000</t>
  </si>
  <si>
    <t>040 00 00 000</t>
  </si>
  <si>
    <t>040 00 01 000</t>
  </si>
  <si>
    <t>Образование</t>
  </si>
  <si>
    <t>13</t>
  </si>
  <si>
    <t>Национальная оборона</t>
  </si>
  <si>
    <t>Мобилизационная и вневойсковая подготовка</t>
  </si>
  <si>
    <t>002 00 00 000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</si>
  <si>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</si>
  <si>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Перечень главных администраторов доходов бюджета
 Пологовского муниципального округа
</t>
  </si>
  <si>
    <t>Код бюджетной классификации Российской Федерации</t>
  </si>
  <si>
    <t>Наименование главного администратора доходов местного бюджета, наименование кода вида (подвида) доходов местного бюджета</t>
  </si>
  <si>
    <t>главного администратора доходов</t>
  </si>
  <si>
    <t>доходов местного бюджета</t>
  </si>
  <si>
    <t>Управление Федеральной налоговой службы по Запорожской области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</si>
  <si>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</si>
  <si>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</si>
  <si>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</si>
  <si>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</si>
  <si>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</si>
  <si>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</si>
  <si>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</si>
  <si>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</si>
  <si>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1 01 02010 01 1000 110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</si>
  <si>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</si>
  <si>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1 01 02010 01 3000 110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</si>
  <si>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 xml:space="preserve">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  </r>
  </si>
  <si>
    <t>1 01 02020 01 1000 110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</si>
  <si>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</si>
  <si>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</si>
  <si>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</si>
  <si>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</si>
  <si>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</si>
  <si>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</si>
  <si>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</si>
  <si>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</si>
  <si>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</si>
  <si>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1 01 02040 01 0000 110</t>
  </si>
  <si>
    <r>
  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</t>
    </r>
    <r>
      <rPr>
        <vertAlign val="super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 xml:space="preserve"> Налогового кодекса Российской Федерации</t>
    </r>
  </si>
  <si>
    <t>1 01 02040 01 1000 110</t>
  </si>
  <si>
    <r>
  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</t>
    </r>
    <r>
      <rPr>
        <vertAlign val="super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 xml:space="preserve">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  </r>
  </si>
  <si>
    <t>1 05 01011 01 0000 110</t>
  </si>
  <si>
    <t>Налог, взимаемый с налогоплательщиков, выбравших в качестве объекта налогообложения доходы</t>
  </si>
  <si>
    <t>1 05 01011 01 1000 110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</si>
  <si>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</si>
  <si>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1 05 01011 01 3000 110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</si>
  <si>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</si>
  <si>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</si>
  <si>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</si>
  <si>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1 05 01021 01 3000 110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</si>
  <si>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(суммы денежных взысканий (штрафов) по соответствующему платежу согласно законодательству Российской Федерации)</t>
  </si>
  <si>
    <t xml:space="preserve"> 1 05 03010 01 1000 110</t>
  </si>
  <si>
    <t>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</si>
  <si>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</si>
  <si>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1 05 04060 02 1000 000</t>
  </si>
  <si>
    <t>Налог, взимаемый в связи с применением патентной системы налогообложения, зачисляемый в бюджеты муниципальных округов</t>
  </si>
  <si>
    <t>1 06 01020 14 1000 110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</si>
  <si>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</si>
  <si>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1 06 01020 142000 110</t>
  </si>
  <si>
    <r>
  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(пени и проценты по соответствующему платежу)</t>
    </r>
  </si>
  <si>
    <t>1 06 06032 14 1000 110</t>
  </si>
  <si>
    <t>Земельный налог с организаций,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</si>
  <si>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1 06 06032 142000 110</t>
  </si>
  <si>
    <r>
      <t>Земельный налог с организаций, обладающих земельным участком, расположенным в границах муниципальных округов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(пени и проценты по соответствующему платежу)</t>
    </r>
  </si>
  <si>
    <t>1 06 06032 143000 110</t>
  </si>
  <si>
    <t>Земельный налог с организаций, обладающих земельным участком, расположенным в границах муниципальных округов (суммы денежных взысканий (штрафов) по соответствующему платежу согласно законодательству Российской Федерации)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</si>
  <si>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</si>
  <si>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</si>
  <si>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1 06 06042 14 1000 110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</si>
  <si>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</si>
  <si>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1 06 06042 14 2000 110</t>
  </si>
  <si>
    <t>Земельный налог с физических лиц, обладающих земельным участком, расположенным в границах муниципальных округов (пени и проценты по соответствующему платежу)</t>
  </si>
  <si>
    <t>1 06 06042 14 3000 110</t>
  </si>
  <si>
    <t>Земельный налог с физических лиц, обладающих земельным участком, расположенным в границах муниципальных округов (суммы денежных взысканий (штрафов) по соответствующему платежу согласно законодательству Российской Федерации)</t>
  </si>
  <si>
    <t xml:space="preserve"> 1 08 03010 01 1050 110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</si>
  <si>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</si>
  <si>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Администрация Пологовского муниципального округа</t>
  </si>
  <si>
    <t>1 11 01040 14 0000 120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</si>
  <si>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округам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</si>
  <si>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</si>
  <si>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</si>
  <si>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</si>
  <si>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</si>
  <si>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1 11 05034 14 0000 120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</si>
  <si>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</si>
  <si>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</si>
  <si>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</si>
  <si>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1 11 05410 14 0000 120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</si>
  <si>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</si>
  <si>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1 11 07014 14 0000 120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</si>
  <si>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</si>
  <si>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</si>
  <si>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</si>
  <si>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1 11 09080 14 0000 120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</si>
  <si>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</si>
  <si>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1 13 01994 14 0000 130</t>
  </si>
  <si>
    <t>Прочие доходы от оказания платных услуг (работ) получателями средств бюджетов муниципальных округов</t>
  </si>
  <si>
    <t>1 13 02064 14 0000 130</t>
  </si>
  <si>
    <t>Доходы, поступающие в порядке возмещения расходов, понесенных в связи с эксплуатацией имущества муниципальных округов</t>
  </si>
  <si>
    <t>1 13 02994 14 0000 130</t>
  </si>
  <si>
    <t>Прочие доходы от компенсации затрат бюджетов муниципальных округов</t>
  </si>
  <si>
    <t>1 14 01040 14 0000 410</t>
  </si>
  <si>
    <t>Доходы от продажи квартир, находящихся в собственности муниципальных округов</t>
  </si>
  <si>
    <t>1 14 02042 14 0000 410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</si>
  <si>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</si>
  <si>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1 14 02042 14 0000 440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</si>
  <si>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</si>
  <si>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</si>
  <si>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</si>
  <si>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</si>
  <si>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</si>
  <si>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1 14 03040 14 0000 410</t>
  </si>
  <si>
    <t>Средства от распоряжения и реализации выморочного имущества, обращенного в собственность муниципальных округов (в части реализации основных средств по указанному имуществу)</t>
  </si>
  <si>
    <t>1 14 03040 14 0000 440</t>
  </si>
  <si>
    <t>Средства от распоряжения и реализации выморочного имущества, обращенного в собственность муниципальных округов (в части реализации материальных запасов по указанному имуществу)</t>
  </si>
  <si>
    <t>1 14 04040 14 0000 420</t>
  </si>
  <si>
    <t>Доходы от продажи нематериальных активов, находящихся в собственности муниципальных округов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</si>
  <si>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</si>
  <si>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</si>
  <si>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1 16 01074 01 0000 140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</si>
  <si>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</si>
  <si>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</si>
  <si>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</si>
  <si>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</si>
  <si>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1 16 07010 14 0000 140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</si>
  <si>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</si>
  <si>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1 16 07090 14 0000 140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</si>
  <si>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муниципального округа</t>
  </si>
  <si>
    <t>1 16 10031 14 0000 140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</si>
  <si>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округа</t>
  </si>
  <si>
    <t>1 16 10032 14 0000 140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</si>
  <si>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</si>
  <si>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1 17 01040 14 0000 180</t>
  </si>
  <si>
    <t>Невыясненные поступления, зачисляемые в бюджеты муниципальных округов</t>
  </si>
  <si>
    <t>1 17 05040 14 0000 180</t>
  </si>
  <si>
    <t>Прочие неналоговые доходы бюджетов муниципальных округов</t>
  </si>
  <si>
    <t>1 17 15020 14 0000 150</t>
  </si>
  <si>
    <t>Инициативные платежи, зачисляемые в бюджеты муниципальных округов</t>
  </si>
  <si>
    <t>2 02 15001 14 0000 150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</si>
  <si>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</si>
  <si>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</si>
  <si>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</si>
  <si>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</si>
  <si>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2 02 49999 14 0000 150</t>
  </si>
  <si>
    <t>2 07 04010 14 0000 150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</si>
  <si>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округов</t>
  </si>
  <si>
    <t>2 07 04020 14 0000 150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</si>
  <si>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</si>
  <si>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2 07 04030 14 0000 150</t>
  </si>
  <si>
    <t>Прочие безвозмездные поступления в бюджеты закрытых административно-территориальных образований от организаций и (или) объектов на социально-экономическое развитие соответствующей территории</t>
  </si>
  <si>
    <t>2 07 04040 14 0000 150</t>
  </si>
  <si>
    <t>Прочие безвозмездные поступления в бюджеты закрытых административно-территориальных образований от организаций и (или) объектов для дополнительного финансирования программ в области экологии и здравоохранения</t>
  </si>
  <si>
    <t>2 07 04050 14 0000 150</t>
  </si>
  <si>
    <t>Прочие безвозмездные поступления в бюджеты муниципальных округов</t>
  </si>
  <si>
    <t>2 08 04000 14 0000 150</t>
  </si>
  <si>
    <t>Перечисления из бюджетов муниципальных округов (в бюджеты муниципальных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</si>
  <si>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Администрация Губернатора и Правительства Запорожской области</t>
  </si>
  <si>
    <t>1 16 01 053 01 0000 140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</si>
  <si>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</si>
  <si>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</si>
  <si>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 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</si>
  <si>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1 16 01 073 01 0000 140</t>
  </si>
  <si>
    <t>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</si>
  <si>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</si>
  <si>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</si>
  <si>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</si>
  <si>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</si>
  <si>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</si>
  <si>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</si>
  <si>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</si>
  <si>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1 16 01 183 01 0000 140</t>
  </si>
  <si>
    <t>1 16 01 193 01 0000 140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</si>
  <si>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</si>
  <si>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1 16 01 203 01 0000 140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</si>
  <si>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</si>
  <si>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003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</si>
  <si>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правонарушения,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</si>
  <si>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</si>
  <si>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</si>
  <si>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 xml:space="preserve"> 2 02 35082 14 0000 150</t>
  </si>
  <si>
    <t>2 02 35118 14 0000 150</t>
  </si>
  <si>
    <t>2 02 30024 14 3130 150</t>
  </si>
  <si>
    <t>000 1 03 02000 00 0000 110</t>
  </si>
  <si>
    <t>АКЦИЗЫ НА БЕНЗИН, ТОПЛИВО, МАСЛА</t>
  </si>
  <si>
    <t>000 1 03 02231 01 0000 110</t>
  </si>
  <si>
    <t>000 1 03 02241 01 0000 110</t>
  </si>
  <si>
    <t>000 1 03 02251 01 0000 110</t>
  </si>
  <si>
    <t>000 1 03 02261 01 0000 110</t>
  </si>
  <si>
    <t xml:space="preserve">                                                                                                               Приложение 10
                                                                                                               к решению Пологовского окружного Совета
                                                                                                               депутатов "О бюджете Пологовского муниципального 
                                                                                                               округа Запорожской области на 2025 год и на плановый
                                                                                                               период 2026 и 2027 годов"
                                                                                                               от ____2025года № ____</t>
  </si>
  <si>
    <t>000 1 01 02010 01 1000 110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</si>
  <si>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налогоа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  </r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</si>
  <si>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</si>
  <si>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</si>
  <si>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фондовсубъектов Российской Федерации)</t>
  </si>
  <si>
    <t>Доходы от уплаты акцизов на прямогонный бензин,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фондовсубъектов Российской Федерации)</t>
  </si>
  <si>
    <t>901 2 02 30024 14 2100 150</t>
  </si>
  <si>
    <t>Субвенции бюджетам муниципальных округов за выполнение передаваемых полномочий субъектов Российской Федерации (осуществление органами местного самоуправления отдельных государственных полномочий по опеке и попечительству в отношении несовершеннолетних граждан)</t>
  </si>
  <si>
    <t>Субвенции бюджетам муниципальных округов за выполнение передаваемых полномочий субъектов Российской Федерации (осуществление отдельных государственных полномочий в области законодательства об административных правонарушениях)</t>
  </si>
  <si>
    <t>901 2 02 30024 14 2200 150</t>
  </si>
  <si>
    <t>Субвенции бюджетам муниципальных округов на осуществление первичного воинского учета органами местного самоуправления муниципальных и городских округов</t>
  </si>
  <si>
    <t>002 00 51 200</t>
  </si>
  <si>
    <t>099 00 00 000</t>
  </si>
  <si>
    <t>099 00 09 000</t>
  </si>
  <si>
    <t>Осуществление отдельных государственных полномочий в области законодательства об административных правонарушениях</t>
  </si>
  <si>
    <t>002 00 74 010</t>
  </si>
  <si>
    <t>020 00 00 000</t>
  </si>
  <si>
    <t>020 00 01 000</t>
  </si>
  <si>
    <t>Осуществление органами местного самоуправления отдельных государственных полномочий по опеке и попечительству в отношении несовершеннолетних граждан</t>
  </si>
  <si>
    <t>002 00 74 040</t>
  </si>
  <si>
    <t>002 0 51 180</t>
  </si>
  <si>
    <t>002 00 51 180</t>
  </si>
  <si>
    <t>090 00 01 000</t>
  </si>
  <si>
    <t>090 00 00 000</t>
  </si>
  <si>
    <t>Мероприятия в области жилищно-коммунального хозяйства</t>
  </si>
  <si>
    <t>Расходы на благоустройство городов, сел, поселков</t>
  </si>
  <si>
    <t>% 
исполнения</t>
  </si>
  <si>
    <t>%
исполнения</t>
  </si>
  <si>
    <t>000 1 05 04060 02 1000 110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</si>
  <si>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</si>
  <si>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ОТЧЕТ ОБ ИСПОЛНЕНИИ БЮДЖЕТА 
ПОЛОГОВСКОГО МУНИЦИПАЛЬНОГО ОКРУГА ЗАПОРОЖСКОЙ ОБЛАСТИ
ПО СОСТОЯНИЮ НА 01 МАРТА 2025 года</t>
  </si>
  <si>
    <t>1. Доходы бюджета Пологовского муниципального округа Запорожской обалсти по состоянию на 01.03.2025</t>
  </si>
  <si>
    <t>Исполнено
 по состоянию 
на 01.03.2025 г.</t>
  </si>
  <si>
    <t>2. Расходы бюджета Пологовского муниципального округа Запорожской обалсти по состоянию на 01.03.2025</t>
  </si>
  <si>
    <t>Исполнено 
по состоянию
 на 01.03.2025</t>
  </si>
  <si>
    <t>000 1 13 00000 00 0000 000</t>
  </si>
  <si>
    <t>ДОХОДЫ ОТ ОКАЗАНИЯ ПЛАТНЫХ УСЛУГ И КОМПЕНСАЦИИ ЗАТРАТ ГОСУДАРСТВА</t>
  </si>
  <si>
    <t>000 1 13 02994 14 0000 130</t>
  </si>
  <si>
    <t>Прочие доходы от компенсации заатрат государства</t>
  </si>
  <si>
    <t>000 1 01 02020 01 1000 110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</si>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</sst>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#,##0.000"/>
    <numFmt numFmtId="166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2" fillId="2" borderId="1" xfId="0" applyFont="1" applyFill="1" applyBorder="1"/>
    <xf numFmtId="49" fontId="1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4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6" fontId="2" fillId="2" borderId="1" xfId="0" applyNumberFormat="1" applyFont="1" applyFill="1" applyBorder="1" applyAlignment="1">
      <alignment horizontal="right" vertical="center" wrapText="1"/>
    </xf>
    <xf numFmtId="166" fontId="1" fillId="2" borderId="1" xfId="0" applyNumberFormat="1" applyFont="1" applyFill="1" applyBorder="1" applyAlignment="1">
      <alignment horizontal="righ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10" fontId="1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2" borderId="12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35"/>
  <sheetViews>
    <sheetView tabSelected="1" topLeftCell="A3" workbookViewId="0">
      <selection activeCell="D28" sqref="D28"/>
    </sheetView>
  </sheetViews>
  <sheetFormatPr defaultRowHeight="15.75" x14ac:dyDescent="0.25"/>
  <cols>
    <col min="1" max="1" width="28.5703125" style="1" customWidth="1"/>
    <col min="2" max="2" width="57.140625" style="1" customWidth="1"/>
    <col min="3" max="3" width="14.28515625" style="1" customWidth="1"/>
    <col min="4" max="4" width="17.140625" style="1" customWidth="1"/>
    <col min="5" max="5" width="16.42578125" style="1" customWidth="1"/>
    <col min="6" max="16384" width="9.140625" style="1"/>
  </cols>
  <sheetData>
    <row r="2" spans="1:5" ht="22.5" customHeight="1" x14ac:dyDescent="0.25">
      <c r="C2" s="55"/>
    </row>
    <row r="3" spans="1:5" ht="81.75" customHeight="1" x14ac:dyDescent="0.3">
      <c r="A3" s="67" t="s">
        <v>319</v>
      </c>
      <c r="B3" s="67"/>
      <c r="C3" s="67"/>
      <c r="D3" s="67"/>
      <c r="E3" s="67"/>
    </row>
    <row r="5" spans="1:5" ht="18.75" x14ac:dyDescent="0.3">
      <c r="A5" s="66" t="s">
        <v>320</v>
      </c>
      <c r="B5" s="66"/>
      <c r="C5" s="66"/>
      <c r="D5" s="66"/>
      <c r="E5" s="66"/>
    </row>
    <row r="6" spans="1:5" x14ac:dyDescent="0.25">
      <c r="C6" s="2"/>
    </row>
    <row r="7" spans="1:5" ht="49.5" customHeight="1" x14ac:dyDescent="0.25">
      <c r="A7" s="3" t="s">
        <v>0</v>
      </c>
      <c r="B7" s="8" t="s">
        <v>1</v>
      </c>
      <c r="C7" s="3" t="s">
        <v>94</v>
      </c>
      <c r="D7" s="56" t="s">
        <v>321</v>
      </c>
      <c r="E7" s="3" t="s">
        <v>315</v>
      </c>
    </row>
    <row r="8" spans="1:5" ht="22.5" customHeight="1" x14ac:dyDescent="0.25">
      <c r="A8" s="4" t="s">
        <v>2</v>
      </c>
      <c r="B8" s="6" t="s">
        <v>17</v>
      </c>
      <c r="C8" s="9">
        <f>C9+C12+C18+C21+C23</f>
        <v>30138.600000000002</v>
      </c>
      <c r="D8" s="9">
        <f>D9+D12+D18+D21+D23+D25</f>
        <v>3500.13877</v>
      </c>
      <c r="E8" s="58">
        <f>D8/C8</f>
        <v>0.11613474978930673</v>
      </c>
    </row>
    <row r="9" spans="1:5" x14ac:dyDescent="0.25">
      <c r="A9" s="4" t="s">
        <v>3</v>
      </c>
      <c r="B9" s="6" t="s">
        <v>18</v>
      </c>
      <c r="C9" s="9">
        <f>C10</f>
        <v>21152.400000000001</v>
      </c>
      <c r="D9" s="9">
        <f>D10+D11</f>
        <v>2442.2020600000001</v>
      </c>
      <c r="E9" s="58">
        <f t="shared" ref="E9:E35" si="0">D9/C9</f>
        <v>0.11545744501805941</v>
      </c>
    </row>
    <row r="10" spans="1:5" ht="168.75" customHeight="1" x14ac:dyDescent="0.25">
      <c r="A10" s="3" t="s">
        <v>289</v>
      </c>
      <c r="B10" s="5" t="s">
        <v>290</v>
      </c>
      <c r="C10" s="27">
        <v>21152.400000000001</v>
      </c>
      <c r="D10" s="27">
        <v>2447.2415900000001</v>
      </c>
      <c r="E10" s="58">
        <f t="shared" si="0"/>
        <v>0.11569569363287381</v>
      </c>
    </row>
    <row r="11" spans="1:5" ht="187.5" customHeight="1" x14ac:dyDescent="0.25">
      <c r="A11" s="3" t="s">
        <v>328</v>
      </c>
      <c r="B11" s="63" t="s">
        <v>329</v>
      </c>
      <c r="C11" s="27">
        <v>0</v>
      </c>
      <c r="D11" s="27">
        <v>-5.0395300000000001</v>
      </c>
      <c r="E11" s="58">
        <v>0</v>
      </c>
    </row>
    <row r="12" spans="1:5" ht="51" customHeight="1" x14ac:dyDescent="0.25">
      <c r="A12" s="4" t="s">
        <v>4</v>
      </c>
      <c r="B12" s="6" t="s">
        <v>19</v>
      </c>
      <c r="C12" s="59">
        <f>C13</f>
        <v>8408.9</v>
      </c>
      <c r="D12" s="59">
        <f>D13</f>
        <v>916.04253999999992</v>
      </c>
      <c r="E12" s="58">
        <f t="shared" si="0"/>
        <v>0.10893726171080641</v>
      </c>
    </row>
    <row r="13" spans="1:5" ht="33" customHeight="1" x14ac:dyDescent="0.25">
      <c r="A13" s="4" t="s">
        <v>282</v>
      </c>
      <c r="B13" s="6" t="s">
        <v>283</v>
      </c>
      <c r="C13" s="59">
        <f>C14+C15+C16+C17</f>
        <v>8408.9</v>
      </c>
      <c r="D13" s="59">
        <f>D14+D15+D16+D17</f>
        <v>916.04253999999992</v>
      </c>
      <c r="E13" s="58">
        <f t="shared" si="0"/>
        <v>0.10893726171080641</v>
      </c>
    </row>
    <row r="14" spans="1:5" ht="146.25" customHeight="1" x14ac:dyDescent="0.25">
      <c r="A14" s="3" t="s">
        <v>284</v>
      </c>
      <c r="B14" s="5" t="s">
        <v>291</v>
      </c>
      <c r="C14" s="27">
        <v>4087.85</v>
      </c>
      <c r="D14" s="27">
        <v>456.66113000000001</v>
      </c>
      <c r="E14" s="58">
        <f t="shared" si="0"/>
        <v>0.11171181183262596</v>
      </c>
    </row>
    <row r="15" spans="1:5" ht="161.25" customHeight="1" x14ac:dyDescent="0.25">
      <c r="A15" s="3" t="s">
        <v>285</v>
      </c>
      <c r="B15" s="5" t="s">
        <v>292</v>
      </c>
      <c r="C15" s="27">
        <v>23.9</v>
      </c>
      <c r="D15" s="27">
        <v>2.7978900000000002</v>
      </c>
      <c r="E15" s="58">
        <f t="shared" si="0"/>
        <v>0.11706652719665274</v>
      </c>
    </row>
    <row r="16" spans="1:5" ht="140.25" customHeight="1" x14ac:dyDescent="0.25">
      <c r="A16" s="3" t="s">
        <v>286</v>
      </c>
      <c r="B16" s="5" t="s">
        <v>293</v>
      </c>
      <c r="C16" s="27">
        <v>4287.1499999999996</v>
      </c>
      <c r="D16" s="27">
        <v>515.78653999999995</v>
      </c>
      <c r="E16" s="58">
        <f t="shared" si="0"/>
        <v>0.12030988885390061</v>
      </c>
    </row>
    <row r="17" spans="1:5" ht="128.25" customHeight="1" x14ac:dyDescent="0.25">
      <c r="A17" s="3" t="s">
        <v>287</v>
      </c>
      <c r="B17" s="5" t="s">
        <v>294</v>
      </c>
      <c r="C17" s="27">
        <v>10</v>
      </c>
      <c r="D17" s="27">
        <v>-59.203020000000002</v>
      </c>
      <c r="E17" s="58">
        <f t="shared" si="0"/>
        <v>-5.9203020000000004</v>
      </c>
    </row>
    <row r="18" spans="1:5" ht="23.25" customHeight="1" x14ac:dyDescent="0.25">
      <c r="A18" s="4" t="s">
        <v>5</v>
      </c>
      <c r="B18" s="6" t="s">
        <v>20</v>
      </c>
      <c r="C18" s="59">
        <f>C19</f>
        <v>405.1</v>
      </c>
      <c r="D18" s="59">
        <f>D19+D20</f>
        <v>6.2332999999999998</v>
      </c>
      <c r="E18" s="58">
        <f t="shared" si="0"/>
        <v>1.5387064922241421E-2</v>
      </c>
    </row>
    <row r="19" spans="1:5" x14ac:dyDescent="0.25">
      <c r="A19" s="3" t="s">
        <v>82</v>
      </c>
      <c r="B19" s="5" t="s">
        <v>21</v>
      </c>
      <c r="C19" s="27">
        <v>405.1</v>
      </c>
      <c r="D19" s="27">
        <v>-70.237700000000004</v>
      </c>
      <c r="E19" s="58">
        <f t="shared" si="0"/>
        <v>-0.1733836089854357</v>
      </c>
    </row>
    <row r="20" spans="1:5" ht="78.75" x14ac:dyDescent="0.25">
      <c r="A20" s="3" t="s">
        <v>317</v>
      </c>
      <c r="B20" s="5" t="s">
        <v>318</v>
      </c>
      <c r="C20" s="27">
        <v>0</v>
      </c>
      <c r="D20" s="27">
        <v>76.471000000000004</v>
      </c>
      <c r="E20" s="58">
        <v>0</v>
      </c>
    </row>
    <row r="21" spans="1:5" ht="23.25" customHeight="1" x14ac:dyDescent="0.25">
      <c r="A21" s="4" t="s">
        <v>79</v>
      </c>
      <c r="B21" s="6" t="s">
        <v>80</v>
      </c>
      <c r="C21" s="59">
        <f>C22</f>
        <v>122.2</v>
      </c>
      <c r="D21" s="59">
        <f>D22</f>
        <v>130</v>
      </c>
      <c r="E21" s="58">
        <f t="shared" si="0"/>
        <v>1.0638297872340425</v>
      </c>
    </row>
    <row r="22" spans="1:5" ht="31.5" x14ac:dyDescent="0.25">
      <c r="A22" s="3" t="s">
        <v>83</v>
      </c>
      <c r="B22" s="5" t="s">
        <v>81</v>
      </c>
      <c r="C22" s="27">
        <v>122.2</v>
      </c>
      <c r="D22" s="27">
        <v>130</v>
      </c>
      <c r="E22" s="58">
        <f t="shared" si="0"/>
        <v>1.0638297872340425</v>
      </c>
    </row>
    <row r="23" spans="1:5" ht="33.75" customHeight="1" x14ac:dyDescent="0.25">
      <c r="A23" s="4" t="s">
        <v>6</v>
      </c>
      <c r="B23" s="6" t="s">
        <v>22</v>
      </c>
      <c r="C23" s="9">
        <f>C24</f>
        <v>50</v>
      </c>
      <c r="D23" s="9">
        <f>D24</f>
        <v>0</v>
      </c>
      <c r="E23" s="58">
        <f t="shared" si="0"/>
        <v>0</v>
      </c>
    </row>
    <row r="24" spans="1:5" ht="50.25" customHeight="1" x14ac:dyDescent="0.25">
      <c r="A24" s="3" t="s">
        <v>77</v>
      </c>
      <c r="B24" s="5" t="s">
        <v>78</v>
      </c>
      <c r="C24" s="10">
        <v>50</v>
      </c>
      <c r="D24" s="10">
        <v>0</v>
      </c>
      <c r="E24" s="58">
        <f t="shared" si="0"/>
        <v>0</v>
      </c>
    </row>
    <row r="25" spans="1:5" ht="50.25" customHeight="1" x14ac:dyDescent="0.25">
      <c r="A25" s="4" t="s">
        <v>324</v>
      </c>
      <c r="B25" s="6" t="s">
        <v>325</v>
      </c>
      <c r="C25" s="9">
        <f>C26</f>
        <v>0</v>
      </c>
      <c r="D25" s="9">
        <f>D26</f>
        <v>5.6608700000000001</v>
      </c>
      <c r="E25" s="62">
        <f>E26</f>
        <v>0</v>
      </c>
    </row>
    <row r="26" spans="1:5" ht="33.75" customHeight="1" x14ac:dyDescent="0.25">
      <c r="A26" s="3" t="s">
        <v>326</v>
      </c>
      <c r="B26" s="5" t="s">
        <v>327</v>
      </c>
      <c r="C26" s="10">
        <v>0</v>
      </c>
      <c r="D26" s="10">
        <v>5.6608700000000001</v>
      </c>
      <c r="E26" s="58">
        <v>0</v>
      </c>
    </row>
    <row r="27" spans="1:5" ht="23.25" customHeight="1" x14ac:dyDescent="0.25">
      <c r="A27" s="4" t="s">
        <v>7</v>
      </c>
      <c r="B27" s="6" t="s">
        <v>12</v>
      </c>
      <c r="C27" s="9">
        <f>C28</f>
        <v>182625.59999999998</v>
      </c>
      <c r="D27" s="9">
        <f>D28</f>
        <v>15307.93333</v>
      </c>
      <c r="E27" s="58">
        <f t="shared" si="0"/>
        <v>8.3821399245231784E-2</v>
      </c>
    </row>
    <row r="28" spans="1:5" ht="47.25" customHeight="1" x14ac:dyDescent="0.25">
      <c r="A28" s="4" t="s">
        <v>8</v>
      </c>
      <c r="B28" s="6" t="s">
        <v>13</v>
      </c>
      <c r="C28" s="9">
        <f>C29+C31</f>
        <v>182625.59999999998</v>
      </c>
      <c r="D28" s="9">
        <f>D29+D31</f>
        <v>15307.93333</v>
      </c>
      <c r="E28" s="58">
        <f t="shared" si="0"/>
        <v>8.3821399245231784E-2</v>
      </c>
    </row>
    <row r="29" spans="1:5" ht="33.75" customHeight="1" x14ac:dyDescent="0.25">
      <c r="A29" s="4" t="s">
        <v>9</v>
      </c>
      <c r="B29" s="6" t="s">
        <v>14</v>
      </c>
      <c r="C29" s="9">
        <f>SUM(C30:C30)</f>
        <v>180760.8</v>
      </c>
      <c r="D29" s="9">
        <f>SUM(D30:D30)</f>
        <v>15063.4</v>
      </c>
      <c r="E29" s="58">
        <f t="shared" si="0"/>
        <v>8.3333333333333343E-2</v>
      </c>
    </row>
    <row r="30" spans="1:5" ht="47.25" customHeight="1" x14ac:dyDescent="0.25">
      <c r="A30" s="3" t="s">
        <v>10</v>
      </c>
      <c r="B30" s="5" t="s">
        <v>15</v>
      </c>
      <c r="C30" s="10">
        <v>180760.8</v>
      </c>
      <c r="D30" s="10">
        <v>15063.4</v>
      </c>
      <c r="E30" s="58">
        <f t="shared" si="0"/>
        <v>8.3333333333333343E-2</v>
      </c>
    </row>
    <row r="31" spans="1:5" ht="31.5" customHeight="1" x14ac:dyDescent="0.25">
      <c r="A31" s="4" t="s">
        <v>84</v>
      </c>
      <c r="B31" s="6" t="s">
        <v>16</v>
      </c>
      <c r="C31" s="9">
        <f>SUM(C32:C34)</f>
        <v>1864.8</v>
      </c>
      <c r="D31" s="9">
        <f>SUM(D32:D34)</f>
        <v>244.53333000000001</v>
      </c>
      <c r="E31" s="58">
        <f t="shared" si="0"/>
        <v>0.13113112934362936</v>
      </c>
    </row>
    <row r="32" spans="1:5" ht="99" customHeight="1" x14ac:dyDescent="0.25">
      <c r="A32" s="15" t="s">
        <v>295</v>
      </c>
      <c r="B32" s="26" t="s">
        <v>297</v>
      </c>
      <c r="C32" s="27">
        <v>3.2</v>
      </c>
      <c r="D32" s="27">
        <v>0</v>
      </c>
      <c r="E32" s="58">
        <f t="shared" si="0"/>
        <v>0</v>
      </c>
    </row>
    <row r="33" spans="1:5" ht="94.5" customHeight="1" x14ac:dyDescent="0.25">
      <c r="A33" s="54" t="s">
        <v>298</v>
      </c>
      <c r="B33" s="13" t="s">
        <v>296</v>
      </c>
      <c r="C33" s="27">
        <v>1687.3</v>
      </c>
      <c r="D33" s="27">
        <v>244.53333000000001</v>
      </c>
      <c r="E33" s="58">
        <f t="shared" si="0"/>
        <v>0.14492581639305399</v>
      </c>
    </row>
    <row r="34" spans="1:5" ht="69.75" customHeight="1" x14ac:dyDescent="0.25">
      <c r="A34" s="15" t="s">
        <v>85</v>
      </c>
      <c r="B34" s="26" t="s">
        <v>299</v>
      </c>
      <c r="C34" s="27">
        <v>174.3</v>
      </c>
      <c r="D34" s="27">
        <v>0</v>
      </c>
      <c r="E34" s="58">
        <f t="shared" si="0"/>
        <v>0</v>
      </c>
    </row>
    <row r="35" spans="1:5" x14ac:dyDescent="0.25">
      <c r="A35" s="4" t="s">
        <v>11</v>
      </c>
      <c r="B35" s="7"/>
      <c r="C35" s="9">
        <f>C8+C27</f>
        <v>212764.19999999998</v>
      </c>
      <c r="D35" s="9">
        <f>D8+D27</f>
        <v>18808.072100000001</v>
      </c>
      <c r="E35" s="58">
        <f t="shared" si="0"/>
        <v>8.8398669043006306E-2</v>
      </c>
    </row>
  </sheetData>
  <mergeCells count="2">
    <mergeCell ref="A5:E5"/>
    <mergeCell ref="A3:E3"/>
  </mergeCells>
  <pageMargins left="1.1811023622047245" right="0.59055118110236227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2"/>
  <sheetViews>
    <sheetView topLeftCell="A49" zoomScaleNormal="100" workbookViewId="0">
      <selection activeCell="G20" sqref="G20"/>
    </sheetView>
  </sheetViews>
  <sheetFormatPr defaultRowHeight="15.75" x14ac:dyDescent="0.25"/>
  <cols>
    <col min="1" max="1" width="61.42578125" style="1" customWidth="1"/>
    <col min="2" max="2" width="10.7109375" style="1" customWidth="1"/>
    <col min="3" max="3" width="12.7109375" style="1" customWidth="1"/>
    <col min="4" max="4" width="16.140625" style="1" customWidth="1"/>
    <col min="5" max="5" width="11.7109375" style="1" customWidth="1"/>
    <col min="6" max="6" width="16.7109375" style="1" customWidth="1"/>
    <col min="7" max="7" width="18.7109375" style="1" customWidth="1"/>
    <col min="8" max="8" width="13.7109375" style="1" customWidth="1"/>
    <col min="9" max="16384" width="9.140625" style="1"/>
  </cols>
  <sheetData>
    <row r="1" spans="1:8" ht="17.25" customHeight="1" x14ac:dyDescent="0.25">
      <c r="A1" s="12"/>
      <c r="B1" s="12"/>
      <c r="C1" s="12"/>
      <c r="D1" s="12"/>
      <c r="E1" s="12"/>
      <c r="F1" s="53"/>
    </row>
    <row r="2" spans="1:8" ht="53.25" customHeight="1" x14ac:dyDescent="0.25">
      <c r="A2" s="68" t="s">
        <v>322</v>
      </c>
      <c r="B2" s="68"/>
      <c r="C2" s="68"/>
      <c r="D2" s="68"/>
      <c r="E2" s="68"/>
      <c r="F2" s="68"/>
      <c r="G2" s="68"/>
      <c r="H2" s="68"/>
    </row>
    <row r="3" spans="1:8" x14ac:dyDescent="0.25">
      <c r="A3" s="12"/>
      <c r="B3" s="12"/>
      <c r="C3" s="12"/>
      <c r="D3" s="12"/>
      <c r="E3" s="12"/>
      <c r="F3" s="14"/>
    </row>
    <row r="4" spans="1:8" x14ac:dyDescent="0.25">
      <c r="A4" s="12"/>
      <c r="B4" s="12"/>
      <c r="C4" s="12"/>
      <c r="D4" s="12"/>
      <c r="E4" s="12"/>
      <c r="F4" s="12"/>
    </row>
    <row r="5" spans="1:8" ht="50.25" customHeight="1" x14ac:dyDescent="0.25">
      <c r="A5" s="15" t="s">
        <v>23</v>
      </c>
      <c r="B5" s="15" t="s">
        <v>24</v>
      </c>
      <c r="C5" s="15" t="s">
        <v>25</v>
      </c>
      <c r="D5" s="15" t="s">
        <v>26</v>
      </c>
      <c r="E5" s="15" t="s">
        <v>27</v>
      </c>
      <c r="F5" s="15" t="s">
        <v>94</v>
      </c>
      <c r="G5" s="57" t="s">
        <v>323</v>
      </c>
      <c r="H5" s="3" t="s">
        <v>316</v>
      </c>
    </row>
    <row r="6" spans="1:8" ht="25.5" customHeight="1" x14ac:dyDescent="0.25">
      <c r="A6" s="16" t="s">
        <v>90</v>
      </c>
      <c r="B6" s="17"/>
      <c r="C6" s="17"/>
      <c r="D6" s="17"/>
      <c r="E6" s="16"/>
      <c r="F6" s="59">
        <f>F7+F47+F51+F60+F73+F41+F56</f>
        <v>212764.19999999995</v>
      </c>
      <c r="G6" s="60">
        <f>G7+G47+G51+G60+G73+G41+G56</f>
        <v>27353.811849999998</v>
      </c>
      <c r="H6" s="64">
        <f>G6/F6</f>
        <v>0.12856397763345528</v>
      </c>
    </row>
    <row r="7" spans="1:8" ht="17.25" customHeight="1" x14ac:dyDescent="0.25">
      <c r="A7" s="18" t="s">
        <v>28</v>
      </c>
      <c r="B7" s="17" t="s">
        <v>46</v>
      </c>
      <c r="C7" s="17" t="s">
        <v>47</v>
      </c>
      <c r="D7" s="17"/>
      <c r="E7" s="18"/>
      <c r="F7" s="59">
        <f>F8+F12+F17+F23+F29+F32</f>
        <v>121113.43</v>
      </c>
      <c r="G7" s="60">
        <f>G8+G12+G17+G23+G29+G32</f>
        <v>13706.472049999998</v>
      </c>
      <c r="H7" s="64">
        <f t="shared" ref="H7:H70" si="0">G7/F7</f>
        <v>0.1131705381475861</v>
      </c>
    </row>
    <row r="8" spans="1:8" ht="40.5" customHeight="1" x14ac:dyDescent="0.25">
      <c r="A8" s="18" t="s">
        <v>29</v>
      </c>
      <c r="B8" s="17" t="s">
        <v>46</v>
      </c>
      <c r="C8" s="17" t="s">
        <v>48</v>
      </c>
      <c r="D8" s="17"/>
      <c r="E8" s="18"/>
      <c r="F8" s="59">
        <f t="shared" ref="F8:G9" si="1">F9</f>
        <v>3092</v>
      </c>
      <c r="G8" s="60">
        <f t="shared" si="1"/>
        <v>400.05185999999998</v>
      </c>
      <c r="H8" s="64">
        <f t="shared" si="0"/>
        <v>0.12938287839586027</v>
      </c>
    </row>
    <row r="9" spans="1:8" ht="39.75" customHeight="1" x14ac:dyDescent="0.25">
      <c r="A9" s="19" t="s">
        <v>30</v>
      </c>
      <c r="B9" s="20" t="s">
        <v>46</v>
      </c>
      <c r="C9" s="20" t="s">
        <v>48</v>
      </c>
      <c r="D9" s="20" t="s">
        <v>99</v>
      </c>
      <c r="E9" s="19"/>
      <c r="F9" s="27">
        <f t="shared" si="1"/>
        <v>3092</v>
      </c>
      <c r="G9" s="61">
        <f t="shared" si="1"/>
        <v>400.05185999999998</v>
      </c>
      <c r="H9" s="64">
        <f t="shared" si="0"/>
        <v>0.12938287839586027</v>
      </c>
    </row>
    <row r="10" spans="1:8" ht="40.5" customHeight="1" x14ac:dyDescent="0.25">
      <c r="A10" s="19" t="s">
        <v>31</v>
      </c>
      <c r="B10" s="20" t="s">
        <v>46</v>
      </c>
      <c r="C10" s="20" t="s">
        <v>48</v>
      </c>
      <c r="D10" s="20" t="s">
        <v>100</v>
      </c>
      <c r="E10" s="19"/>
      <c r="F10" s="27">
        <f>F11</f>
        <v>3092</v>
      </c>
      <c r="G10" s="61">
        <f>G11</f>
        <v>400.05185999999998</v>
      </c>
      <c r="H10" s="64">
        <f t="shared" si="0"/>
        <v>0.12938287839586027</v>
      </c>
    </row>
    <row r="11" spans="1:8" ht="72.75" customHeight="1" x14ac:dyDescent="0.25">
      <c r="A11" s="19" t="s">
        <v>32</v>
      </c>
      <c r="B11" s="20" t="s">
        <v>46</v>
      </c>
      <c r="C11" s="20" t="s">
        <v>48</v>
      </c>
      <c r="D11" s="20" t="s">
        <v>100</v>
      </c>
      <c r="E11" s="19">
        <v>100</v>
      </c>
      <c r="F11" s="27">
        <v>3092</v>
      </c>
      <c r="G11" s="61">
        <v>400.05185999999998</v>
      </c>
      <c r="H11" s="64">
        <f t="shared" si="0"/>
        <v>0.12938287839586027</v>
      </c>
    </row>
    <row r="12" spans="1:8" ht="45.75" customHeight="1" x14ac:dyDescent="0.25">
      <c r="A12" s="18" t="s">
        <v>34</v>
      </c>
      <c r="B12" s="17" t="s">
        <v>46</v>
      </c>
      <c r="C12" s="17" t="s">
        <v>49</v>
      </c>
      <c r="D12" s="17"/>
      <c r="E12" s="18"/>
      <c r="F12" s="59">
        <f t="shared" ref="F12:G13" si="2">F13</f>
        <v>4536</v>
      </c>
      <c r="G12" s="60">
        <f t="shared" si="2"/>
        <v>437.89962000000003</v>
      </c>
      <c r="H12" s="64">
        <f t="shared" si="0"/>
        <v>9.6538716931216934E-2</v>
      </c>
    </row>
    <row r="13" spans="1:8" ht="36" customHeight="1" x14ac:dyDescent="0.25">
      <c r="A13" s="19" t="s">
        <v>35</v>
      </c>
      <c r="B13" s="20" t="s">
        <v>46</v>
      </c>
      <c r="C13" s="20" t="s">
        <v>49</v>
      </c>
      <c r="D13" s="20" t="s">
        <v>101</v>
      </c>
      <c r="E13" s="19"/>
      <c r="F13" s="27">
        <f t="shared" si="2"/>
        <v>4536</v>
      </c>
      <c r="G13" s="61">
        <f t="shared" si="2"/>
        <v>437.89962000000003</v>
      </c>
      <c r="H13" s="64">
        <f t="shared" si="0"/>
        <v>9.6538716931216934E-2</v>
      </c>
    </row>
    <row r="14" spans="1:8" ht="43.5" customHeight="1" x14ac:dyDescent="0.25">
      <c r="A14" s="19" t="s">
        <v>36</v>
      </c>
      <c r="B14" s="20" t="s">
        <v>46</v>
      </c>
      <c r="C14" s="20" t="s">
        <v>49</v>
      </c>
      <c r="D14" s="20" t="s">
        <v>102</v>
      </c>
      <c r="E14" s="19"/>
      <c r="F14" s="27">
        <f>F15+F16</f>
        <v>4536</v>
      </c>
      <c r="G14" s="61">
        <f>G15+G16</f>
        <v>437.89962000000003</v>
      </c>
      <c r="H14" s="64">
        <f t="shared" si="0"/>
        <v>9.6538716931216934E-2</v>
      </c>
    </row>
    <row r="15" spans="1:8" ht="74.25" customHeight="1" x14ac:dyDescent="0.25">
      <c r="A15" s="19" t="s">
        <v>32</v>
      </c>
      <c r="B15" s="20" t="s">
        <v>46</v>
      </c>
      <c r="C15" s="20" t="s">
        <v>49</v>
      </c>
      <c r="D15" s="20" t="s">
        <v>102</v>
      </c>
      <c r="E15" s="19">
        <v>100</v>
      </c>
      <c r="F15" s="27">
        <v>3092</v>
      </c>
      <c r="G15" s="61">
        <v>437.89962000000003</v>
      </c>
      <c r="H15" s="64">
        <f t="shared" si="0"/>
        <v>0.14162342173350584</v>
      </c>
    </row>
    <row r="16" spans="1:8" ht="33" customHeight="1" x14ac:dyDescent="0.25">
      <c r="A16" s="19" t="s">
        <v>33</v>
      </c>
      <c r="B16" s="20" t="s">
        <v>46</v>
      </c>
      <c r="C16" s="20" t="s">
        <v>49</v>
      </c>
      <c r="D16" s="20" t="s">
        <v>102</v>
      </c>
      <c r="E16" s="19">
        <v>200</v>
      </c>
      <c r="F16" s="27">
        <v>1444</v>
      </c>
      <c r="G16" s="61">
        <v>0</v>
      </c>
      <c r="H16" s="64">
        <f t="shared" si="0"/>
        <v>0</v>
      </c>
    </row>
    <row r="17" spans="1:8" ht="63" x14ac:dyDescent="0.25">
      <c r="A17" s="18" t="s">
        <v>54</v>
      </c>
      <c r="B17" s="17" t="s">
        <v>46</v>
      </c>
      <c r="C17" s="17" t="s">
        <v>50</v>
      </c>
      <c r="D17" s="17"/>
      <c r="E17" s="19"/>
      <c r="F17" s="59">
        <f t="shared" ref="F17:G18" si="3">F18</f>
        <v>81167.87</v>
      </c>
      <c r="G17" s="60">
        <f t="shared" si="3"/>
        <v>8793.8874199999991</v>
      </c>
      <c r="H17" s="64">
        <f t="shared" si="0"/>
        <v>0.10834197595674248</v>
      </c>
    </row>
    <row r="18" spans="1:8" ht="31.5" x14ac:dyDescent="0.25">
      <c r="A18" s="19" t="s">
        <v>55</v>
      </c>
      <c r="B18" s="20" t="s">
        <v>46</v>
      </c>
      <c r="C18" s="20" t="s">
        <v>50</v>
      </c>
      <c r="D18" s="20" t="s">
        <v>37</v>
      </c>
      <c r="E18" s="19"/>
      <c r="F18" s="27">
        <f t="shared" si="3"/>
        <v>81167.87</v>
      </c>
      <c r="G18" s="61">
        <f t="shared" si="3"/>
        <v>8793.8874199999991</v>
      </c>
      <c r="H18" s="64">
        <f t="shared" si="0"/>
        <v>0.10834197595674248</v>
      </c>
    </row>
    <row r="19" spans="1:8" ht="57" customHeight="1" x14ac:dyDescent="0.25">
      <c r="A19" s="19" t="s">
        <v>56</v>
      </c>
      <c r="B19" s="20" t="s">
        <v>46</v>
      </c>
      <c r="C19" s="20" t="s">
        <v>50</v>
      </c>
      <c r="D19" s="20" t="s">
        <v>38</v>
      </c>
      <c r="E19" s="19"/>
      <c r="F19" s="27">
        <f>F20+F22+F21</f>
        <v>81167.87</v>
      </c>
      <c r="G19" s="61">
        <f>G20+G22+G21</f>
        <v>8793.8874199999991</v>
      </c>
      <c r="H19" s="64">
        <f t="shared" si="0"/>
        <v>0.10834197595674248</v>
      </c>
    </row>
    <row r="20" spans="1:8" ht="78.75" x14ac:dyDescent="0.25">
      <c r="A20" s="19" t="s">
        <v>32</v>
      </c>
      <c r="B20" s="20" t="s">
        <v>46</v>
      </c>
      <c r="C20" s="20" t="s">
        <v>50</v>
      </c>
      <c r="D20" s="20" t="s">
        <v>38</v>
      </c>
      <c r="E20" s="19">
        <v>100</v>
      </c>
      <c r="F20" s="27">
        <v>70122.87</v>
      </c>
      <c r="G20" s="61">
        <v>8793.8874199999991</v>
      </c>
      <c r="H20" s="64">
        <f t="shared" si="0"/>
        <v>0.12540683831109595</v>
      </c>
    </row>
    <row r="21" spans="1:8" ht="31.5" x14ac:dyDescent="0.25">
      <c r="A21" s="19" t="s">
        <v>33</v>
      </c>
      <c r="B21" s="20" t="s">
        <v>46</v>
      </c>
      <c r="C21" s="20" t="s">
        <v>50</v>
      </c>
      <c r="D21" s="20" t="s">
        <v>38</v>
      </c>
      <c r="E21" s="19">
        <v>200</v>
      </c>
      <c r="F21" s="27">
        <v>10995</v>
      </c>
      <c r="G21" s="61">
        <v>0</v>
      </c>
      <c r="H21" s="64">
        <f t="shared" si="0"/>
        <v>0</v>
      </c>
    </row>
    <row r="22" spans="1:8" x14ac:dyDescent="0.25">
      <c r="A22" s="19" t="s">
        <v>87</v>
      </c>
      <c r="B22" s="20" t="s">
        <v>46</v>
      </c>
      <c r="C22" s="20" t="s">
        <v>50</v>
      </c>
      <c r="D22" s="20" t="s">
        <v>38</v>
      </c>
      <c r="E22" s="19">
        <v>800</v>
      </c>
      <c r="F22" s="27">
        <v>50</v>
      </c>
      <c r="G22" s="61">
        <v>0</v>
      </c>
      <c r="H22" s="64">
        <f t="shared" si="0"/>
        <v>0</v>
      </c>
    </row>
    <row r="23" spans="1:8" x14ac:dyDescent="0.25">
      <c r="A23" s="18" t="s">
        <v>57</v>
      </c>
      <c r="B23" s="17" t="s">
        <v>46</v>
      </c>
      <c r="C23" s="17" t="s">
        <v>51</v>
      </c>
      <c r="D23" s="17"/>
      <c r="E23" s="18"/>
      <c r="F23" s="59">
        <f>F27</f>
        <v>3.2</v>
      </c>
      <c r="G23" s="60">
        <f>G27</f>
        <v>0</v>
      </c>
      <c r="H23" s="64">
        <f t="shared" si="0"/>
        <v>0</v>
      </c>
    </row>
    <row r="24" spans="1:8" ht="23.25" customHeight="1" x14ac:dyDescent="0.25">
      <c r="A24" s="19" t="s">
        <v>58</v>
      </c>
      <c r="B24" s="20" t="s">
        <v>46</v>
      </c>
      <c r="C24" s="20" t="s">
        <v>51</v>
      </c>
      <c r="D24" s="20" t="s">
        <v>107</v>
      </c>
      <c r="E24" s="19"/>
      <c r="F24" s="27">
        <f t="shared" ref="F24:G25" si="4">F25</f>
        <v>0</v>
      </c>
      <c r="G24" s="61">
        <f t="shared" si="4"/>
        <v>0</v>
      </c>
      <c r="H24" s="64">
        <v>0</v>
      </c>
    </row>
    <row r="25" spans="1:8" ht="47.25" x14ac:dyDescent="0.25">
      <c r="A25" s="19" t="s">
        <v>59</v>
      </c>
      <c r="B25" s="20" t="s">
        <v>46</v>
      </c>
      <c r="C25" s="20" t="s">
        <v>51</v>
      </c>
      <c r="D25" s="20" t="s">
        <v>300</v>
      </c>
      <c r="E25" s="19"/>
      <c r="F25" s="27">
        <f t="shared" si="4"/>
        <v>0</v>
      </c>
      <c r="G25" s="61">
        <f t="shared" si="4"/>
        <v>0</v>
      </c>
      <c r="H25" s="64">
        <v>0</v>
      </c>
    </row>
    <row r="26" spans="1:8" ht="31.5" x14ac:dyDescent="0.25">
      <c r="A26" s="21" t="s">
        <v>33</v>
      </c>
      <c r="B26" s="20" t="s">
        <v>46</v>
      </c>
      <c r="C26" s="20" t="s">
        <v>51</v>
      </c>
      <c r="D26" s="20" t="s">
        <v>300</v>
      </c>
      <c r="E26" s="19">
        <v>200</v>
      </c>
      <c r="F26" s="27">
        <v>0</v>
      </c>
      <c r="G26" s="61">
        <v>0</v>
      </c>
      <c r="H26" s="64">
        <v>0</v>
      </c>
    </row>
    <row r="27" spans="1:8" ht="46.5" customHeight="1" x14ac:dyDescent="0.25">
      <c r="A27" s="21" t="s">
        <v>303</v>
      </c>
      <c r="B27" s="20" t="s">
        <v>46</v>
      </c>
      <c r="C27" s="20" t="s">
        <v>51</v>
      </c>
      <c r="D27" s="20" t="s">
        <v>304</v>
      </c>
      <c r="E27" s="19"/>
      <c r="F27" s="27">
        <f>F28</f>
        <v>3.2</v>
      </c>
      <c r="G27" s="61">
        <f>G28</f>
        <v>0</v>
      </c>
      <c r="H27" s="64">
        <f t="shared" si="0"/>
        <v>0</v>
      </c>
    </row>
    <row r="28" spans="1:8" ht="31.5" x14ac:dyDescent="0.25">
      <c r="A28" s="21" t="s">
        <v>33</v>
      </c>
      <c r="B28" s="20" t="s">
        <v>46</v>
      </c>
      <c r="C28" s="20" t="s">
        <v>51</v>
      </c>
      <c r="D28" s="20" t="s">
        <v>304</v>
      </c>
      <c r="E28" s="19">
        <v>200</v>
      </c>
      <c r="F28" s="27">
        <v>3.2</v>
      </c>
      <c r="G28" s="61">
        <v>0</v>
      </c>
      <c r="H28" s="64">
        <f t="shared" si="0"/>
        <v>0</v>
      </c>
    </row>
    <row r="29" spans="1:8" x14ac:dyDescent="0.25">
      <c r="A29" s="18" t="s">
        <v>60</v>
      </c>
      <c r="B29" s="17" t="s">
        <v>46</v>
      </c>
      <c r="C29" s="17">
        <v>11</v>
      </c>
      <c r="D29" s="17" t="s">
        <v>301</v>
      </c>
      <c r="E29" s="18"/>
      <c r="F29" s="59">
        <f t="shared" ref="F29:G30" si="5">F30</f>
        <v>100</v>
      </c>
      <c r="G29" s="60">
        <f t="shared" si="5"/>
        <v>0</v>
      </c>
      <c r="H29" s="64">
        <f t="shared" si="0"/>
        <v>0</v>
      </c>
    </row>
    <row r="30" spans="1:8" ht="31.5" x14ac:dyDescent="0.25">
      <c r="A30" s="19" t="s">
        <v>97</v>
      </c>
      <c r="B30" s="20" t="s">
        <v>46</v>
      </c>
      <c r="C30" s="20">
        <v>11</v>
      </c>
      <c r="D30" s="20" t="s">
        <v>302</v>
      </c>
      <c r="E30" s="19"/>
      <c r="F30" s="27">
        <f t="shared" si="5"/>
        <v>100</v>
      </c>
      <c r="G30" s="61">
        <f t="shared" si="5"/>
        <v>0</v>
      </c>
      <c r="H30" s="64">
        <f t="shared" si="0"/>
        <v>0</v>
      </c>
    </row>
    <row r="31" spans="1:8" x14ac:dyDescent="0.25">
      <c r="A31" s="19" t="s">
        <v>87</v>
      </c>
      <c r="B31" s="20" t="s">
        <v>46</v>
      </c>
      <c r="C31" s="20">
        <v>11</v>
      </c>
      <c r="D31" s="20" t="s">
        <v>302</v>
      </c>
      <c r="E31" s="19">
        <v>800</v>
      </c>
      <c r="F31" s="27">
        <v>100</v>
      </c>
      <c r="G31" s="61">
        <v>0</v>
      </c>
      <c r="H31" s="64">
        <f t="shared" si="0"/>
        <v>0</v>
      </c>
    </row>
    <row r="32" spans="1:8" x14ac:dyDescent="0.25">
      <c r="A32" s="18" t="s">
        <v>61</v>
      </c>
      <c r="B32" s="17" t="s">
        <v>46</v>
      </c>
      <c r="C32" s="17">
        <v>13</v>
      </c>
      <c r="D32" s="20"/>
      <c r="E32" s="19"/>
      <c r="F32" s="59">
        <f>F33+F37</f>
        <v>32214.36</v>
      </c>
      <c r="G32" s="60">
        <f>G33+G37</f>
        <v>4074.6331500000001</v>
      </c>
      <c r="H32" s="64">
        <f t="shared" si="0"/>
        <v>0.12648499458005685</v>
      </c>
    </row>
    <row r="33" spans="1:8" ht="25.5" customHeight="1" x14ac:dyDescent="0.25">
      <c r="A33" s="19" t="s">
        <v>62</v>
      </c>
      <c r="B33" s="20" t="s">
        <v>46</v>
      </c>
      <c r="C33" s="20" t="s">
        <v>104</v>
      </c>
      <c r="D33" s="20" t="s">
        <v>305</v>
      </c>
      <c r="E33" s="19"/>
      <c r="F33" s="27">
        <f>F34</f>
        <v>30527.06</v>
      </c>
      <c r="G33" s="61">
        <f>G34</f>
        <v>3855.0855700000002</v>
      </c>
      <c r="H33" s="64">
        <f t="shared" si="0"/>
        <v>0.12628420719191433</v>
      </c>
    </row>
    <row r="34" spans="1:8" ht="31.5" x14ac:dyDescent="0.25">
      <c r="A34" s="19" t="s">
        <v>63</v>
      </c>
      <c r="B34" s="20" t="s">
        <v>46</v>
      </c>
      <c r="C34" s="20" t="s">
        <v>104</v>
      </c>
      <c r="D34" s="20" t="s">
        <v>306</v>
      </c>
      <c r="E34" s="19"/>
      <c r="F34" s="27">
        <f>F35+F36</f>
        <v>30527.06</v>
      </c>
      <c r="G34" s="61">
        <f>G35+G36</f>
        <v>3855.0855700000002</v>
      </c>
      <c r="H34" s="64">
        <f t="shared" si="0"/>
        <v>0.12628420719191433</v>
      </c>
    </row>
    <row r="35" spans="1:8" ht="69" customHeight="1" x14ac:dyDescent="0.25">
      <c r="A35" s="19" t="s">
        <v>32</v>
      </c>
      <c r="B35" s="20" t="s">
        <v>46</v>
      </c>
      <c r="C35" s="20">
        <v>13</v>
      </c>
      <c r="D35" s="20" t="s">
        <v>306</v>
      </c>
      <c r="E35" s="19">
        <v>100</v>
      </c>
      <c r="F35" s="27">
        <v>26620</v>
      </c>
      <c r="G35" s="61">
        <v>3055.5423700000001</v>
      </c>
      <c r="H35" s="64">
        <f t="shared" si="0"/>
        <v>0.11478371036814426</v>
      </c>
    </row>
    <row r="36" spans="1:8" ht="31.5" x14ac:dyDescent="0.25">
      <c r="A36" s="19" t="s">
        <v>33</v>
      </c>
      <c r="B36" s="20" t="s">
        <v>46</v>
      </c>
      <c r="C36" s="20">
        <v>13</v>
      </c>
      <c r="D36" s="20" t="s">
        <v>306</v>
      </c>
      <c r="E36" s="19">
        <v>200</v>
      </c>
      <c r="F36" s="27">
        <v>3907.06</v>
      </c>
      <c r="G36" s="61">
        <v>799.54319999999996</v>
      </c>
      <c r="H36" s="64">
        <f t="shared" si="0"/>
        <v>0.20464062492001658</v>
      </c>
    </row>
    <row r="37" spans="1:8" ht="21" customHeight="1" x14ac:dyDescent="0.25">
      <c r="A37" s="19" t="s">
        <v>58</v>
      </c>
      <c r="B37" s="20" t="s">
        <v>46</v>
      </c>
      <c r="C37" s="20" t="s">
        <v>104</v>
      </c>
      <c r="D37" s="20" t="s">
        <v>107</v>
      </c>
      <c r="E37" s="19"/>
      <c r="F37" s="27">
        <f>F38</f>
        <v>1687.3</v>
      </c>
      <c r="G37" s="61">
        <f>G38</f>
        <v>219.54758000000001</v>
      </c>
      <c r="H37" s="64">
        <f t="shared" si="0"/>
        <v>0.13011769098559831</v>
      </c>
    </row>
    <row r="38" spans="1:8" ht="53.25" customHeight="1" x14ac:dyDescent="0.25">
      <c r="A38" s="19" t="s">
        <v>307</v>
      </c>
      <c r="B38" s="20" t="s">
        <v>46</v>
      </c>
      <c r="C38" s="20" t="s">
        <v>104</v>
      </c>
      <c r="D38" s="20" t="s">
        <v>308</v>
      </c>
      <c r="E38" s="19"/>
      <c r="F38" s="27">
        <f>F39+F40</f>
        <v>1687.3</v>
      </c>
      <c r="G38" s="61">
        <f>G39+G40</f>
        <v>219.54758000000001</v>
      </c>
      <c r="H38" s="64">
        <f t="shared" si="0"/>
        <v>0.13011769098559831</v>
      </c>
    </row>
    <row r="39" spans="1:8" ht="64.5" customHeight="1" x14ac:dyDescent="0.25">
      <c r="A39" s="19" t="s">
        <v>32</v>
      </c>
      <c r="B39" s="20" t="s">
        <v>46</v>
      </c>
      <c r="C39" s="20" t="s">
        <v>104</v>
      </c>
      <c r="D39" s="20" t="s">
        <v>308</v>
      </c>
      <c r="E39" s="19">
        <v>100</v>
      </c>
      <c r="F39" s="27">
        <v>1467.2</v>
      </c>
      <c r="G39" s="61">
        <v>219.54758000000001</v>
      </c>
      <c r="H39" s="64">
        <f t="shared" si="0"/>
        <v>0.14963711832061069</v>
      </c>
    </row>
    <row r="40" spans="1:8" ht="31.5" x14ac:dyDescent="0.25">
      <c r="A40" s="19" t="s">
        <v>33</v>
      </c>
      <c r="B40" s="20" t="s">
        <v>46</v>
      </c>
      <c r="C40" s="20" t="s">
        <v>104</v>
      </c>
      <c r="D40" s="20" t="s">
        <v>308</v>
      </c>
      <c r="E40" s="19">
        <v>200</v>
      </c>
      <c r="F40" s="27">
        <v>220.1</v>
      </c>
      <c r="G40" s="61">
        <v>0</v>
      </c>
      <c r="H40" s="64">
        <f t="shared" si="0"/>
        <v>0</v>
      </c>
    </row>
    <row r="41" spans="1:8" x14ac:dyDescent="0.25">
      <c r="A41" s="18" t="s">
        <v>105</v>
      </c>
      <c r="B41" s="17" t="s">
        <v>48</v>
      </c>
      <c r="C41" s="17" t="s">
        <v>47</v>
      </c>
      <c r="D41" s="17"/>
      <c r="E41" s="18"/>
      <c r="F41" s="59">
        <f t="shared" ref="F41:G41" si="6">F42</f>
        <v>174.3</v>
      </c>
      <c r="G41" s="60">
        <f t="shared" si="6"/>
        <v>0</v>
      </c>
      <c r="H41" s="64">
        <f t="shared" si="0"/>
        <v>0</v>
      </c>
    </row>
    <row r="42" spans="1:8" x14ac:dyDescent="0.25">
      <c r="A42" s="19" t="s">
        <v>106</v>
      </c>
      <c r="B42" s="20" t="s">
        <v>48</v>
      </c>
      <c r="C42" s="20" t="s">
        <v>49</v>
      </c>
      <c r="D42" s="20"/>
      <c r="E42" s="19"/>
      <c r="F42" s="27">
        <f>F44</f>
        <v>174.3</v>
      </c>
      <c r="G42" s="61">
        <f>G44</f>
        <v>0</v>
      </c>
      <c r="H42" s="64">
        <f t="shared" si="0"/>
        <v>0</v>
      </c>
    </row>
    <row r="43" spans="1:8" x14ac:dyDescent="0.25">
      <c r="A43" s="19" t="s">
        <v>58</v>
      </c>
      <c r="B43" s="20" t="s">
        <v>48</v>
      </c>
      <c r="C43" s="20" t="s">
        <v>49</v>
      </c>
      <c r="D43" s="20" t="s">
        <v>107</v>
      </c>
      <c r="E43" s="19"/>
      <c r="F43" s="27">
        <f>F44</f>
        <v>174.3</v>
      </c>
      <c r="G43" s="61">
        <f>G44</f>
        <v>0</v>
      </c>
      <c r="H43" s="64">
        <f t="shared" si="0"/>
        <v>0</v>
      </c>
    </row>
    <row r="44" spans="1:8" ht="47.25" x14ac:dyDescent="0.25">
      <c r="A44" s="19" t="s">
        <v>108</v>
      </c>
      <c r="B44" s="20" t="s">
        <v>48</v>
      </c>
      <c r="C44" s="20" t="s">
        <v>49</v>
      </c>
      <c r="D44" s="20" t="s">
        <v>310</v>
      </c>
      <c r="E44" s="19"/>
      <c r="F44" s="27">
        <f>F45+F46</f>
        <v>174.3</v>
      </c>
      <c r="G44" s="61">
        <f>G45+G46</f>
        <v>0</v>
      </c>
      <c r="H44" s="64">
        <f t="shared" si="0"/>
        <v>0</v>
      </c>
    </row>
    <row r="45" spans="1:8" ht="67.5" customHeight="1" x14ac:dyDescent="0.25">
      <c r="A45" s="19" t="s">
        <v>32</v>
      </c>
      <c r="B45" s="20" t="s">
        <v>48</v>
      </c>
      <c r="C45" s="20" t="s">
        <v>49</v>
      </c>
      <c r="D45" s="20" t="s">
        <v>309</v>
      </c>
      <c r="E45" s="19">
        <v>100</v>
      </c>
      <c r="F45" s="27">
        <v>140.25</v>
      </c>
      <c r="G45" s="61">
        <v>0</v>
      </c>
      <c r="H45" s="64">
        <f t="shared" si="0"/>
        <v>0</v>
      </c>
    </row>
    <row r="46" spans="1:8" ht="31.5" x14ac:dyDescent="0.25">
      <c r="A46" s="19" t="s">
        <v>33</v>
      </c>
      <c r="B46" s="20" t="s">
        <v>48</v>
      </c>
      <c r="C46" s="20" t="s">
        <v>49</v>
      </c>
      <c r="D46" s="20" t="s">
        <v>310</v>
      </c>
      <c r="E46" s="19">
        <v>200</v>
      </c>
      <c r="F46" s="27">
        <v>34.049999999999997</v>
      </c>
      <c r="G46" s="61">
        <v>0</v>
      </c>
      <c r="H46" s="64">
        <f t="shared" si="0"/>
        <v>0</v>
      </c>
    </row>
    <row r="47" spans="1:8" x14ac:dyDescent="0.25">
      <c r="A47" s="18" t="s">
        <v>64</v>
      </c>
      <c r="B47" s="17" t="s">
        <v>50</v>
      </c>
      <c r="C47" s="17" t="s">
        <v>47</v>
      </c>
      <c r="D47" s="17"/>
      <c r="E47" s="18"/>
      <c r="F47" s="59">
        <f t="shared" ref="F47:G47" si="7">F48</f>
        <v>8408.9</v>
      </c>
      <c r="G47" s="60">
        <f t="shared" si="7"/>
        <v>0</v>
      </c>
      <c r="H47" s="64">
        <f t="shared" si="0"/>
        <v>0</v>
      </c>
    </row>
    <row r="48" spans="1:8" x14ac:dyDescent="0.25">
      <c r="A48" s="19" t="s">
        <v>65</v>
      </c>
      <c r="B48" s="20" t="s">
        <v>50</v>
      </c>
      <c r="C48" s="20" t="s">
        <v>52</v>
      </c>
      <c r="D48" s="20" t="s">
        <v>312</v>
      </c>
      <c r="E48" s="19"/>
      <c r="F48" s="27">
        <f>F49</f>
        <v>8408.9</v>
      </c>
      <c r="G48" s="61">
        <f>G49</f>
        <v>0</v>
      </c>
      <c r="H48" s="64">
        <f t="shared" si="0"/>
        <v>0</v>
      </c>
    </row>
    <row r="49" spans="1:8" ht="31.5" x14ac:dyDescent="0.25">
      <c r="A49" s="19" t="s">
        <v>66</v>
      </c>
      <c r="B49" s="20" t="s">
        <v>50</v>
      </c>
      <c r="C49" s="20" t="s">
        <v>52</v>
      </c>
      <c r="D49" s="20" t="s">
        <v>311</v>
      </c>
      <c r="E49" s="19"/>
      <c r="F49" s="27">
        <f>SUM(F50:F50)</f>
        <v>8408.9</v>
      </c>
      <c r="G49" s="61">
        <f>SUM(G50:G50)</f>
        <v>0</v>
      </c>
      <c r="H49" s="64">
        <f t="shared" si="0"/>
        <v>0</v>
      </c>
    </row>
    <row r="50" spans="1:8" ht="31.5" x14ac:dyDescent="0.25">
      <c r="A50" s="19" t="s">
        <v>33</v>
      </c>
      <c r="B50" s="20" t="s">
        <v>50</v>
      </c>
      <c r="C50" s="20" t="s">
        <v>52</v>
      </c>
      <c r="D50" s="20" t="s">
        <v>311</v>
      </c>
      <c r="E50" s="19">
        <v>200</v>
      </c>
      <c r="F50" s="27">
        <v>8408.9</v>
      </c>
      <c r="G50" s="61">
        <v>0</v>
      </c>
      <c r="H50" s="64">
        <f t="shared" si="0"/>
        <v>0</v>
      </c>
    </row>
    <row r="51" spans="1:8" x14ac:dyDescent="0.25">
      <c r="A51" s="18" t="s">
        <v>67</v>
      </c>
      <c r="B51" s="17" t="s">
        <v>51</v>
      </c>
      <c r="C51" s="17" t="s">
        <v>47</v>
      </c>
      <c r="D51" s="20"/>
      <c r="E51" s="19"/>
      <c r="F51" s="59">
        <f t="shared" ref="F51:G51" si="8">F52</f>
        <v>51994.69</v>
      </c>
      <c r="G51" s="60">
        <f t="shared" si="8"/>
        <v>10555.79459</v>
      </c>
      <c r="H51" s="64">
        <f t="shared" si="0"/>
        <v>0.20301678094436179</v>
      </c>
    </row>
    <row r="52" spans="1:8" x14ac:dyDescent="0.25">
      <c r="A52" s="19" t="s">
        <v>68</v>
      </c>
      <c r="B52" s="20" t="s">
        <v>51</v>
      </c>
      <c r="C52" s="20" t="s">
        <v>49</v>
      </c>
      <c r="D52" s="12"/>
      <c r="E52" s="19"/>
      <c r="F52" s="27">
        <f t="shared" ref="F52:G54" si="9">F53</f>
        <v>51994.69</v>
      </c>
      <c r="G52" s="61">
        <f t="shared" si="9"/>
        <v>10555.79459</v>
      </c>
      <c r="H52" s="64">
        <f t="shared" si="0"/>
        <v>0.20301678094436179</v>
      </c>
    </row>
    <row r="53" spans="1:8" ht="24" customHeight="1" x14ac:dyDescent="0.25">
      <c r="A53" s="19" t="s">
        <v>313</v>
      </c>
      <c r="B53" s="24" t="s">
        <v>51</v>
      </c>
      <c r="C53" s="20" t="s">
        <v>49</v>
      </c>
      <c r="D53" s="20" t="s">
        <v>39</v>
      </c>
      <c r="E53" s="19"/>
      <c r="F53" s="27">
        <f t="shared" si="9"/>
        <v>51994.69</v>
      </c>
      <c r="G53" s="61">
        <f t="shared" si="9"/>
        <v>10555.79459</v>
      </c>
      <c r="H53" s="64">
        <f t="shared" si="0"/>
        <v>0.20301678094436179</v>
      </c>
    </row>
    <row r="54" spans="1:8" x14ac:dyDescent="0.25">
      <c r="A54" s="19" t="s">
        <v>314</v>
      </c>
      <c r="B54" s="24" t="s">
        <v>51</v>
      </c>
      <c r="C54" s="20" t="s">
        <v>49</v>
      </c>
      <c r="D54" s="20" t="s">
        <v>40</v>
      </c>
      <c r="E54" s="19"/>
      <c r="F54" s="27">
        <f t="shared" si="9"/>
        <v>51994.69</v>
      </c>
      <c r="G54" s="61">
        <f t="shared" si="9"/>
        <v>10555.79459</v>
      </c>
      <c r="H54" s="64">
        <f t="shared" si="0"/>
        <v>0.20301678094436179</v>
      </c>
    </row>
    <row r="55" spans="1:8" ht="63" customHeight="1" x14ac:dyDescent="0.25">
      <c r="A55" s="13" t="s">
        <v>95</v>
      </c>
      <c r="B55" s="24" t="s">
        <v>51</v>
      </c>
      <c r="C55" s="20" t="s">
        <v>49</v>
      </c>
      <c r="D55" s="20" t="s">
        <v>40</v>
      </c>
      <c r="E55" s="19">
        <v>600</v>
      </c>
      <c r="F55" s="27">
        <v>51994.69</v>
      </c>
      <c r="G55" s="61">
        <v>10555.79459</v>
      </c>
      <c r="H55" s="64">
        <f t="shared" si="0"/>
        <v>0.20301678094436179</v>
      </c>
    </row>
    <row r="56" spans="1:8" ht="16.5" customHeight="1" x14ac:dyDescent="0.25">
      <c r="A56" s="25" t="s">
        <v>103</v>
      </c>
      <c r="B56" s="17" t="s">
        <v>92</v>
      </c>
      <c r="C56" s="17" t="s">
        <v>47</v>
      </c>
      <c r="D56" s="20"/>
      <c r="E56" s="19"/>
      <c r="F56" s="59">
        <f>F57</f>
        <v>2480</v>
      </c>
      <c r="G56" s="60">
        <f>G57</f>
        <v>172.31572</v>
      </c>
      <c r="H56" s="64">
        <f t="shared" si="0"/>
        <v>6.9482145161290323E-2</v>
      </c>
    </row>
    <row r="57" spans="1:8" ht="22.5" customHeight="1" x14ac:dyDescent="0.25">
      <c r="A57" s="18" t="s">
        <v>91</v>
      </c>
      <c r="B57" s="20" t="s">
        <v>92</v>
      </c>
      <c r="C57" s="20" t="s">
        <v>92</v>
      </c>
      <c r="D57" s="20"/>
      <c r="E57" s="19"/>
      <c r="F57" s="27">
        <f>F58+F59</f>
        <v>2480</v>
      </c>
      <c r="G57" s="61">
        <f>G58+G59</f>
        <v>172.31572</v>
      </c>
      <c r="H57" s="64">
        <f t="shared" si="0"/>
        <v>6.9482145161290323E-2</v>
      </c>
    </row>
    <row r="58" spans="1:8" ht="63" customHeight="1" x14ac:dyDescent="0.25">
      <c r="A58" s="19" t="s">
        <v>32</v>
      </c>
      <c r="B58" s="20" t="s">
        <v>92</v>
      </c>
      <c r="C58" s="20" t="s">
        <v>92</v>
      </c>
      <c r="D58" s="20" t="s">
        <v>93</v>
      </c>
      <c r="E58" s="19">
        <v>100</v>
      </c>
      <c r="F58" s="27">
        <v>1890</v>
      </c>
      <c r="G58" s="61">
        <v>172.31572</v>
      </c>
      <c r="H58" s="64">
        <f t="shared" si="0"/>
        <v>9.1172338624338628E-2</v>
      </c>
    </row>
    <row r="59" spans="1:8" ht="39.75" customHeight="1" x14ac:dyDescent="0.25">
      <c r="A59" s="19" t="s">
        <v>33</v>
      </c>
      <c r="B59" s="20" t="s">
        <v>92</v>
      </c>
      <c r="C59" s="20" t="s">
        <v>92</v>
      </c>
      <c r="D59" s="20" t="s">
        <v>93</v>
      </c>
      <c r="E59" s="19">
        <v>200</v>
      </c>
      <c r="F59" s="27">
        <v>590</v>
      </c>
      <c r="G59" s="61">
        <v>0</v>
      </c>
      <c r="H59" s="64">
        <f t="shared" si="0"/>
        <v>0</v>
      </c>
    </row>
    <row r="60" spans="1:8" x14ac:dyDescent="0.25">
      <c r="A60" s="18" t="s">
        <v>69</v>
      </c>
      <c r="B60" s="17" t="s">
        <v>53</v>
      </c>
      <c r="C60" s="17" t="s">
        <v>47</v>
      </c>
      <c r="D60" s="20"/>
      <c r="E60" s="19"/>
      <c r="F60" s="59">
        <f>F61+F64+F67+F70</f>
        <v>24905.8</v>
      </c>
      <c r="G60" s="60">
        <f>G61+G64+G67+G70</f>
        <v>2624.0921199999998</v>
      </c>
      <c r="H60" s="64">
        <f t="shared" si="0"/>
        <v>0.10536068385677232</v>
      </c>
    </row>
    <row r="61" spans="1:8" x14ac:dyDescent="0.25">
      <c r="A61" s="19" t="s">
        <v>70</v>
      </c>
      <c r="B61" s="20" t="s">
        <v>53</v>
      </c>
      <c r="C61" s="20" t="s">
        <v>46</v>
      </c>
      <c r="D61" s="20" t="s">
        <v>41</v>
      </c>
      <c r="E61" s="19"/>
      <c r="F61" s="27">
        <f>SUM(F62:F63)</f>
        <v>8630</v>
      </c>
      <c r="G61" s="61">
        <f>SUM(G62:G63)</f>
        <v>729.32917999999995</v>
      </c>
      <c r="H61" s="64">
        <f t="shared" si="0"/>
        <v>8.4510913093858622E-2</v>
      </c>
    </row>
    <row r="62" spans="1:8" ht="65.25" customHeight="1" x14ac:dyDescent="0.25">
      <c r="A62" s="19" t="s">
        <v>32</v>
      </c>
      <c r="B62" s="20" t="s">
        <v>53</v>
      </c>
      <c r="C62" s="20" t="s">
        <v>46</v>
      </c>
      <c r="D62" s="20" t="s">
        <v>41</v>
      </c>
      <c r="E62" s="19">
        <v>100</v>
      </c>
      <c r="F62" s="27">
        <v>6182</v>
      </c>
      <c r="G62" s="61">
        <v>729.32917999999995</v>
      </c>
      <c r="H62" s="64">
        <f t="shared" si="0"/>
        <v>0.11797625040439987</v>
      </c>
    </row>
    <row r="63" spans="1:8" ht="31.5" x14ac:dyDescent="0.25">
      <c r="A63" s="19" t="s">
        <v>33</v>
      </c>
      <c r="B63" s="20" t="s">
        <v>53</v>
      </c>
      <c r="C63" s="20" t="s">
        <v>46</v>
      </c>
      <c r="D63" s="20" t="s">
        <v>41</v>
      </c>
      <c r="E63" s="19">
        <v>200</v>
      </c>
      <c r="F63" s="27">
        <v>2448</v>
      </c>
      <c r="G63" s="61">
        <v>0</v>
      </c>
      <c r="H63" s="64">
        <f t="shared" si="0"/>
        <v>0</v>
      </c>
    </row>
    <row r="64" spans="1:8" x14ac:dyDescent="0.25">
      <c r="A64" s="22" t="s">
        <v>71</v>
      </c>
      <c r="B64" s="20" t="s">
        <v>53</v>
      </c>
      <c r="C64" s="20" t="s">
        <v>46</v>
      </c>
      <c r="D64" s="20" t="s">
        <v>42</v>
      </c>
      <c r="E64" s="19"/>
      <c r="F64" s="27">
        <f>SUM(F65:F66)</f>
        <v>1873</v>
      </c>
      <c r="G64" s="61">
        <f>SUM(G65:G66)</f>
        <v>173.26176000000001</v>
      </c>
      <c r="H64" s="64">
        <f t="shared" si="0"/>
        <v>9.2504943940202894E-2</v>
      </c>
    </row>
    <row r="65" spans="1:8" ht="69" customHeight="1" x14ac:dyDescent="0.25">
      <c r="A65" s="19" t="s">
        <v>32</v>
      </c>
      <c r="B65" s="20" t="s">
        <v>53</v>
      </c>
      <c r="C65" s="20" t="s">
        <v>46</v>
      </c>
      <c r="D65" s="20" t="s">
        <v>42</v>
      </c>
      <c r="E65" s="19">
        <v>100</v>
      </c>
      <c r="F65" s="27">
        <v>1240</v>
      </c>
      <c r="G65" s="61">
        <v>173.26176000000001</v>
      </c>
      <c r="H65" s="64">
        <f t="shared" si="0"/>
        <v>0.13972722580645161</v>
      </c>
    </row>
    <row r="66" spans="1:8" ht="31.5" x14ac:dyDescent="0.25">
      <c r="A66" s="19" t="s">
        <v>33</v>
      </c>
      <c r="B66" s="20" t="s">
        <v>53</v>
      </c>
      <c r="C66" s="20" t="s">
        <v>46</v>
      </c>
      <c r="D66" s="20" t="s">
        <v>42</v>
      </c>
      <c r="E66" s="19">
        <v>200</v>
      </c>
      <c r="F66" s="27">
        <v>633</v>
      </c>
      <c r="G66" s="61">
        <v>0</v>
      </c>
      <c r="H66" s="64">
        <f t="shared" si="0"/>
        <v>0</v>
      </c>
    </row>
    <row r="67" spans="1:8" ht="63" x14ac:dyDescent="0.25">
      <c r="A67" s="21" t="s">
        <v>72</v>
      </c>
      <c r="B67" s="20" t="s">
        <v>53</v>
      </c>
      <c r="C67" s="20" t="s">
        <v>46</v>
      </c>
      <c r="D67" s="20" t="s">
        <v>43</v>
      </c>
      <c r="E67" s="19"/>
      <c r="F67" s="27">
        <f>SUM(F68:F69)</f>
        <v>6806</v>
      </c>
      <c r="G67" s="61">
        <f>SUM(G68:G69)</f>
        <v>601.30508999999995</v>
      </c>
      <c r="H67" s="64">
        <f t="shared" si="0"/>
        <v>8.8349263884807516E-2</v>
      </c>
    </row>
    <row r="68" spans="1:8" ht="68.25" customHeight="1" x14ac:dyDescent="0.25">
      <c r="A68" s="19" t="s">
        <v>32</v>
      </c>
      <c r="B68" s="20" t="s">
        <v>53</v>
      </c>
      <c r="C68" s="20" t="s">
        <v>46</v>
      </c>
      <c r="D68" s="20" t="s">
        <v>43</v>
      </c>
      <c r="E68" s="19">
        <v>100</v>
      </c>
      <c r="F68" s="27">
        <v>4663</v>
      </c>
      <c r="G68" s="61">
        <v>601.30508999999995</v>
      </c>
      <c r="H68" s="64">
        <f t="shared" si="0"/>
        <v>0.12895241046536562</v>
      </c>
    </row>
    <row r="69" spans="1:8" ht="31.5" x14ac:dyDescent="0.25">
      <c r="A69" s="19" t="s">
        <v>33</v>
      </c>
      <c r="B69" s="20" t="s">
        <v>53</v>
      </c>
      <c r="C69" s="20" t="s">
        <v>46</v>
      </c>
      <c r="D69" s="20" t="s">
        <v>43</v>
      </c>
      <c r="E69" s="19">
        <v>200</v>
      </c>
      <c r="F69" s="27">
        <v>2143</v>
      </c>
      <c r="G69" s="61">
        <v>0</v>
      </c>
      <c r="H69" s="64">
        <f t="shared" si="0"/>
        <v>0</v>
      </c>
    </row>
    <row r="70" spans="1:8" ht="31.5" x14ac:dyDescent="0.25">
      <c r="A70" s="21" t="s">
        <v>73</v>
      </c>
      <c r="B70" s="20" t="s">
        <v>53</v>
      </c>
      <c r="C70" s="20" t="s">
        <v>46</v>
      </c>
      <c r="D70" s="20" t="s">
        <v>44</v>
      </c>
      <c r="E70" s="19"/>
      <c r="F70" s="27">
        <f>SUM(F71:F72)</f>
        <v>7596.8</v>
      </c>
      <c r="G70" s="61">
        <f>SUM(G71:G72)</f>
        <v>1120.1960899999999</v>
      </c>
      <c r="H70" s="64">
        <f t="shared" si="0"/>
        <v>0.14745630923546754</v>
      </c>
    </row>
    <row r="71" spans="1:8" ht="64.5" customHeight="1" x14ac:dyDescent="0.25">
      <c r="A71" s="19" t="s">
        <v>32</v>
      </c>
      <c r="B71" s="20" t="s">
        <v>53</v>
      </c>
      <c r="C71" s="20" t="s">
        <v>46</v>
      </c>
      <c r="D71" s="20" t="s">
        <v>44</v>
      </c>
      <c r="E71" s="19">
        <v>100</v>
      </c>
      <c r="F71" s="27">
        <v>6283</v>
      </c>
      <c r="G71" s="61">
        <v>1120.1960899999999</v>
      </c>
      <c r="H71" s="64">
        <f t="shared" ref="H71:H78" si="10">G71/F71</f>
        <v>0.17829000318319274</v>
      </c>
    </row>
    <row r="72" spans="1:8" ht="31.5" x14ac:dyDescent="0.25">
      <c r="A72" s="19" t="s">
        <v>33</v>
      </c>
      <c r="B72" s="20" t="s">
        <v>53</v>
      </c>
      <c r="C72" s="20" t="s">
        <v>46</v>
      </c>
      <c r="D72" s="20" t="s">
        <v>44</v>
      </c>
      <c r="E72" s="19">
        <v>200</v>
      </c>
      <c r="F72" s="27">
        <v>1313.8</v>
      </c>
      <c r="G72" s="61">
        <v>0</v>
      </c>
      <c r="H72" s="64">
        <f t="shared" si="10"/>
        <v>0</v>
      </c>
    </row>
    <row r="73" spans="1:8" x14ac:dyDescent="0.25">
      <c r="A73" s="18" t="s">
        <v>74</v>
      </c>
      <c r="B73" s="17">
        <v>11</v>
      </c>
      <c r="C73" s="17" t="s">
        <v>47</v>
      </c>
      <c r="D73" s="20"/>
      <c r="E73" s="19"/>
      <c r="F73" s="59">
        <f t="shared" ref="F73:G74" si="11">F74</f>
        <v>3687.08</v>
      </c>
      <c r="G73" s="60">
        <f t="shared" si="11"/>
        <v>295.13736999999998</v>
      </c>
      <c r="H73" s="64">
        <f t="shared" si="10"/>
        <v>8.004637002723021E-2</v>
      </c>
    </row>
    <row r="74" spans="1:8" x14ac:dyDescent="0.25">
      <c r="A74" s="19" t="s">
        <v>75</v>
      </c>
      <c r="B74" s="20">
        <v>11</v>
      </c>
      <c r="C74" s="20" t="s">
        <v>46</v>
      </c>
      <c r="D74" s="20"/>
      <c r="E74" s="19"/>
      <c r="F74" s="27">
        <f t="shared" si="11"/>
        <v>3687.08</v>
      </c>
      <c r="G74" s="61">
        <f t="shared" si="11"/>
        <v>295.13736999999998</v>
      </c>
      <c r="H74" s="64">
        <f t="shared" si="10"/>
        <v>8.004637002723021E-2</v>
      </c>
    </row>
    <row r="75" spans="1:8" ht="36.75" customHeight="1" x14ac:dyDescent="0.25">
      <c r="A75" s="19" t="s">
        <v>96</v>
      </c>
      <c r="B75" s="20">
        <v>11</v>
      </c>
      <c r="C75" s="20" t="s">
        <v>46</v>
      </c>
      <c r="D75" s="20" t="s">
        <v>45</v>
      </c>
      <c r="E75" s="19"/>
      <c r="F75" s="27">
        <f>SUM(F76:F77)</f>
        <v>3687.08</v>
      </c>
      <c r="G75" s="61">
        <f>SUM(G76:G77)</f>
        <v>295.13736999999998</v>
      </c>
      <c r="H75" s="64">
        <f t="shared" si="10"/>
        <v>8.004637002723021E-2</v>
      </c>
    </row>
    <row r="76" spans="1:8" ht="68.25" customHeight="1" x14ac:dyDescent="0.25">
      <c r="A76" s="19" t="s">
        <v>32</v>
      </c>
      <c r="B76" s="20">
        <v>11</v>
      </c>
      <c r="C76" s="20" t="s">
        <v>46</v>
      </c>
      <c r="D76" s="20" t="s">
        <v>45</v>
      </c>
      <c r="E76" s="19">
        <v>100</v>
      </c>
      <c r="F76" s="27">
        <v>2140</v>
      </c>
      <c r="G76" s="61">
        <v>295.13736999999998</v>
      </c>
      <c r="H76" s="64">
        <f t="shared" si="10"/>
        <v>0.13791465887850465</v>
      </c>
    </row>
    <row r="77" spans="1:8" ht="31.5" x14ac:dyDescent="0.25">
      <c r="A77" s="19" t="s">
        <v>33</v>
      </c>
      <c r="B77" s="20">
        <v>11</v>
      </c>
      <c r="C77" s="20" t="s">
        <v>46</v>
      </c>
      <c r="D77" s="20" t="s">
        <v>45</v>
      </c>
      <c r="E77" s="19">
        <v>200</v>
      </c>
      <c r="F77" s="27">
        <v>1547.08</v>
      </c>
      <c r="G77" s="61">
        <v>0</v>
      </c>
      <c r="H77" s="64">
        <f t="shared" si="10"/>
        <v>0</v>
      </c>
    </row>
    <row r="78" spans="1:8" x14ac:dyDescent="0.25">
      <c r="A78" s="23" t="s">
        <v>76</v>
      </c>
      <c r="B78" s="23"/>
      <c r="C78" s="23"/>
      <c r="D78" s="23"/>
      <c r="E78" s="23"/>
      <c r="F78" s="59">
        <f>F6</f>
        <v>212764.19999999995</v>
      </c>
      <c r="G78" s="65">
        <f>G6</f>
        <v>27353.811849999998</v>
      </c>
      <c r="H78" s="64">
        <f t="shared" si="10"/>
        <v>0.12856397763345528</v>
      </c>
    </row>
    <row r="81" spans="6:6" x14ac:dyDescent="0.25">
      <c r="F81" s="11"/>
    </row>
    <row r="82" spans="6:6" x14ac:dyDescent="0.25">
      <c r="F82" s="11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02"/>
  <sheetViews>
    <sheetView workbookViewId="0">
      <selection activeCell="E15" sqref="E15"/>
    </sheetView>
  </sheetViews>
  <sheetFormatPr defaultRowHeight="15" x14ac:dyDescent="0.25"/>
  <cols>
    <col min="1" max="1" width="19.140625" customWidth="1"/>
    <col min="2" max="2" width="42.28515625" customWidth="1"/>
    <col min="3" max="3" width="113.7109375" customWidth="1"/>
    <col min="6" max="6" width="26.28515625" customWidth="1"/>
    <col min="9" max="10" width="9.140625" customWidth="1"/>
  </cols>
  <sheetData>
    <row r="1" spans="1:10" x14ac:dyDescent="0.25">
      <c r="C1" s="72" t="s">
        <v>288</v>
      </c>
      <c r="H1" s="69"/>
      <c r="I1" s="70"/>
      <c r="J1" s="70"/>
    </row>
    <row r="2" spans="1:10" ht="79.5" customHeight="1" x14ac:dyDescent="0.25">
      <c r="C2" s="72"/>
      <c r="H2" s="70"/>
      <c r="I2" s="70"/>
      <c r="J2" s="70"/>
    </row>
    <row r="3" spans="1:10" x14ac:dyDescent="0.25">
      <c r="H3" s="70"/>
      <c r="I3" s="70"/>
      <c r="J3" s="70"/>
    </row>
    <row r="4" spans="1:10" ht="11.25" customHeight="1" x14ac:dyDescent="0.25">
      <c r="H4" s="70"/>
      <c r="I4" s="70"/>
      <c r="J4" s="70"/>
    </row>
    <row r="5" spans="1:10" hidden="1" x14ac:dyDescent="0.25">
      <c r="H5" s="70"/>
      <c r="I5" s="70"/>
      <c r="J5" s="70"/>
    </row>
    <row r="6" spans="1:10" hidden="1" x14ac:dyDescent="0.25"/>
    <row r="7" spans="1:10" x14ac:dyDescent="0.25">
      <c r="A7" s="71" t="s">
        <v>109</v>
      </c>
      <c r="B7" s="66"/>
      <c r="C7" s="66"/>
    </row>
    <row r="8" spans="1:10" ht="42.75" customHeight="1" x14ac:dyDescent="0.25">
      <c r="A8" s="66"/>
      <c r="B8" s="66"/>
      <c r="C8" s="66"/>
    </row>
    <row r="10" spans="1:10" ht="15.75" thickBot="1" x14ac:dyDescent="0.3"/>
    <row r="11" spans="1:10" ht="26.25" customHeight="1" thickBot="1" x14ac:dyDescent="0.3">
      <c r="A11" s="77" t="s">
        <v>110</v>
      </c>
      <c r="B11" s="78"/>
      <c r="C11" s="81" t="s">
        <v>111</v>
      </c>
    </row>
    <row r="12" spans="1:10" ht="15.75" hidden="1" thickBot="1" x14ac:dyDescent="0.3">
      <c r="A12" s="79"/>
      <c r="B12" s="80"/>
      <c r="C12" s="82"/>
    </row>
    <row r="13" spans="1:10" ht="50.25" customHeight="1" thickBot="1" x14ac:dyDescent="0.3">
      <c r="A13" s="43" t="s">
        <v>112</v>
      </c>
      <c r="B13" s="43" t="s">
        <v>113</v>
      </c>
      <c r="C13" s="83"/>
    </row>
    <row r="14" spans="1:10" ht="20.25" customHeight="1" thickBot="1" x14ac:dyDescent="0.3">
      <c r="A14" s="30">
        <v>182</v>
      </c>
      <c r="B14" s="31"/>
      <c r="C14" s="32" t="s">
        <v>114</v>
      </c>
    </row>
    <row r="15" spans="1:10" ht="70.5" customHeight="1" thickBot="1" x14ac:dyDescent="0.3">
      <c r="A15" s="28">
        <v>182</v>
      </c>
      <c r="B15" s="29" t="s">
        <v>115</v>
      </c>
      <c r="C15" s="33" t="s">
        <v>116</v>
      </c>
    </row>
    <row r="16" spans="1:10" ht="84.75" customHeight="1" thickBot="1" x14ac:dyDescent="0.3">
      <c r="A16" s="28">
        <v>182</v>
      </c>
      <c r="B16" s="29" t="s">
        <v>117</v>
      </c>
      <c r="C16" s="33" t="s">
        <v>118</v>
      </c>
    </row>
    <row r="17" spans="1:3" ht="72" customHeight="1" thickBot="1" x14ac:dyDescent="0.3">
      <c r="A17" s="28">
        <v>182</v>
      </c>
      <c r="B17" s="29" t="s">
        <v>119</v>
      </c>
      <c r="C17" s="33" t="s">
        <v>120</v>
      </c>
    </row>
    <row r="18" spans="1:3" ht="75.75" customHeight="1" thickBot="1" x14ac:dyDescent="0.3">
      <c r="A18" s="28">
        <v>182</v>
      </c>
      <c r="B18" s="29" t="s">
        <v>121</v>
      </c>
      <c r="C18" s="33" t="s">
        <v>122</v>
      </c>
    </row>
    <row r="19" spans="1:3" ht="81" customHeight="1" thickBot="1" x14ac:dyDescent="0.3">
      <c r="A19" s="28">
        <v>182</v>
      </c>
      <c r="B19" s="29" t="s">
        <v>123</v>
      </c>
      <c r="C19" s="33" t="s">
        <v>124</v>
      </c>
    </row>
    <row r="20" spans="1:3" ht="87.75" customHeight="1" thickBot="1" x14ac:dyDescent="0.3">
      <c r="A20" s="28">
        <v>182</v>
      </c>
      <c r="B20" s="34" t="s">
        <v>125</v>
      </c>
      <c r="C20" s="35" t="s">
        <v>126</v>
      </c>
    </row>
    <row r="21" spans="1:3" ht="93.75" customHeight="1" thickBot="1" x14ac:dyDescent="0.3">
      <c r="A21" s="28">
        <v>182</v>
      </c>
      <c r="B21" s="29" t="s">
        <v>127</v>
      </c>
      <c r="C21" s="33" t="s">
        <v>128</v>
      </c>
    </row>
    <row r="22" spans="1:3" ht="78.75" customHeight="1" thickBot="1" x14ac:dyDescent="0.3">
      <c r="A22" s="28">
        <v>182</v>
      </c>
      <c r="B22" s="34" t="s">
        <v>129</v>
      </c>
      <c r="C22" s="35" t="s">
        <v>130</v>
      </c>
    </row>
    <row r="23" spans="1:3" ht="38.25" customHeight="1" thickBot="1" x14ac:dyDescent="0.3">
      <c r="A23" s="28">
        <v>182</v>
      </c>
      <c r="B23" s="34" t="s">
        <v>131</v>
      </c>
      <c r="C23" s="35" t="s">
        <v>132</v>
      </c>
    </row>
    <row r="24" spans="1:3" ht="48" thickBot="1" x14ac:dyDescent="0.3">
      <c r="A24" s="28">
        <v>182</v>
      </c>
      <c r="B24" s="34" t="s">
        <v>133</v>
      </c>
      <c r="C24" s="35" t="s">
        <v>134</v>
      </c>
    </row>
    <row r="25" spans="1:3" ht="50.25" customHeight="1" thickBot="1" x14ac:dyDescent="0.3">
      <c r="A25" s="28">
        <v>182</v>
      </c>
      <c r="B25" s="34" t="s">
        <v>135</v>
      </c>
      <c r="C25" s="35" t="s">
        <v>136</v>
      </c>
    </row>
    <row r="26" spans="1:3" ht="60" customHeight="1" thickBot="1" x14ac:dyDescent="0.3">
      <c r="A26" s="28">
        <v>182</v>
      </c>
      <c r="B26" s="34" t="s">
        <v>137</v>
      </c>
      <c r="C26" s="35" t="s">
        <v>138</v>
      </c>
    </row>
    <row r="27" spans="1:3" ht="81" customHeight="1" thickBot="1" x14ac:dyDescent="0.3">
      <c r="A27" s="28">
        <v>182</v>
      </c>
      <c r="B27" s="34" t="s">
        <v>139</v>
      </c>
      <c r="C27" s="35" t="s">
        <v>140</v>
      </c>
    </row>
    <row r="28" spans="1:3" ht="16.5" thickBot="1" x14ac:dyDescent="0.3">
      <c r="A28" s="28">
        <v>182</v>
      </c>
      <c r="B28" s="34" t="s">
        <v>141</v>
      </c>
      <c r="C28" s="35" t="s">
        <v>142</v>
      </c>
    </row>
    <row r="29" spans="1:3" ht="48" thickBot="1" x14ac:dyDescent="0.3">
      <c r="A29" s="28">
        <v>182</v>
      </c>
      <c r="B29" s="34" t="s">
        <v>143</v>
      </c>
      <c r="C29" s="35" t="s">
        <v>144</v>
      </c>
    </row>
    <row r="30" spans="1:3" ht="53.25" customHeight="1" thickBot="1" x14ac:dyDescent="0.3">
      <c r="A30" s="28">
        <v>182</v>
      </c>
      <c r="B30" s="34" t="s">
        <v>145</v>
      </c>
      <c r="C30" s="35" t="s">
        <v>146</v>
      </c>
    </row>
    <row r="31" spans="1:3" ht="65.25" customHeight="1" thickBot="1" x14ac:dyDescent="0.3">
      <c r="A31" s="28">
        <v>182</v>
      </c>
      <c r="B31" s="34" t="s">
        <v>147</v>
      </c>
      <c r="C31" s="35" t="s">
        <v>148</v>
      </c>
    </row>
    <row r="32" spans="1:3" ht="69" customHeight="1" thickBot="1" x14ac:dyDescent="0.3">
      <c r="A32" s="28">
        <v>182</v>
      </c>
      <c r="B32" s="34" t="s">
        <v>149</v>
      </c>
      <c r="C32" s="35" t="s">
        <v>150</v>
      </c>
    </row>
    <row r="33" spans="1:3" ht="27" customHeight="1" thickBot="1" x14ac:dyDescent="0.3">
      <c r="A33" s="28">
        <v>182</v>
      </c>
      <c r="B33" s="29" t="s">
        <v>151</v>
      </c>
      <c r="C33" s="33" t="s">
        <v>21</v>
      </c>
    </row>
    <row r="34" spans="1:3" ht="40.5" customHeight="1" thickBot="1" x14ac:dyDescent="0.3">
      <c r="A34" s="28">
        <v>182</v>
      </c>
      <c r="B34" s="34" t="s">
        <v>152</v>
      </c>
      <c r="C34" s="35" t="s">
        <v>153</v>
      </c>
    </row>
    <row r="35" spans="1:3" ht="34.5" customHeight="1" thickBot="1" x14ac:dyDescent="0.3">
      <c r="A35" s="28">
        <v>182</v>
      </c>
      <c r="B35" s="34" t="s">
        <v>154</v>
      </c>
      <c r="C35" s="35" t="s">
        <v>155</v>
      </c>
    </row>
    <row r="36" spans="1:3" ht="59.25" customHeight="1" thickBot="1" x14ac:dyDescent="0.3">
      <c r="A36" s="28">
        <v>182</v>
      </c>
      <c r="B36" s="34" t="s">
        <v>156</v>
      </c>
      <c r="C36" s="35" t="s">
        <v>157</v>
      </c>
    </row>
    <row r="37" spans="1:3" ht="47.25" customHeight="1" thickBot="1" x14ac:dyDescent="0.3">
      <c r="A37" s="28">
        <v>182</v>
      </c>
      <c r="B37" s="34" t="s">
        <v>158</v>
      </c>
      <c r="C37" s="35" t="s">
        <v>159</v>
      </c>
    </row>
    <row r="38" spans="1:3" ht="52.5" customHeight="1" thickBot="1" x14ac:dyDescent="0.3">
      <c r="A38" s="28">
        <v>182</v>
      </c>
      <c r="B38" s="34" t="s">
        <v>160</v>
      </c>
      <c r="C38" s="35" t="s">
        <v>161</v>
      </c>
    </row>
    <row r="39" spans="1:3" ht="42" customHeight="1" thickBot="1" x14ac:dyDescent="0.3">
      <c r="A39" s="28">
        <v>182</v>
      </c>
      <c r="B39" s="34" t="s">
        <v>162</v>
      </c>
      <c r="C39" s="35" t="s">
        <v>163</v>
      </c>
    </row>
    <row r="40" spans="1:3" ht="48.75" customHeight="1" thickBot="1" x14ac:dyDescent="0.3">
      <c r="A40" s="28">
        <v>182</v>
      </c>
      <c r="B40" s="34" t="s">
        <v>164</v>
      </c>
      <c r="C40" s="35" t="s">
        <v>165</v>
      </c>
    </row>
    <row r="41" spans="1:3" ht="30.75" customHeight="1" thickBot="1" x14ac:dyDescent="0.3">
      <c r="A41" s="28">
        <v>182</v>
      </c>
      <c r="B41" s="34" t="s">
        <v>166</v>
      </c>
      <c r="C41" s="35" t="s">
        <v>167</v>
      </c>
    </row>
    <row r="42" spans="1:3" ht="51" customHeight="1" thickBot="1" x14ac:dyDescent="0.3">
      <c r="A42" s="28">
        <v>182</v>
      </c>
      <c r="B42" s="34" t="s">
        <v>168</v>
      </c>
      <c r="C42" s="35" t="s">
        <v>169</v>
      </c>
    </row>
    <row r="43" spans="1:3" ht="50.25" customHeight="1" thickBot="1" x14ac:dyDescent="0.3">
      <c r="A43" s="28">
        <v>182</v>
      </c>
      <c r="B43" s="34" t="s">
        <v>170</v>
      </c>
      <c r="C43" s="35" t="s">
        <v>171</v>
      </c>
    </row>
    <row r="44" spans="1:3" ht="48" customHeight="1" thickBot="1" x14ac:dyDescent="0.3">
      <c r="A44" s="28">
        <v>182</v>
      </c>
      <c r="B44" s="34" t="s">
        <v>172</v>
      </c>
      <c r="C44" s="35" t="s">
        <v>173</v>
      </c>
    </row>
    <row r="45" spans="1:3" ht="51" customHeight="1" thickBot="1" x14ac:dyDescent="0.3">
      <c r="A45" s="28">
        <v>182</v>
      </c>
      <c r="B45" s="29" t="s">
        <v>174</v>
      </c>
      <c r="C45" s="33" t="s">
        <v>175</v>
      </c>
    </row>
    <row r="46" spans="1:3" ht="30" customHeight="1" thickBot="1" x14ac:dyDescent="0.3">
      <c r="A46" s="30">
        <v>901</v>
      </c>
      <c r="B46" s="31"/>
      <c r="C46" s="32" t="s">
        <v>176</v>
      </c>
    </row>
    <row r="47" spans="1:3" ht="43.5" customHeight="1" thickBot="1" x14ac:dyDescent="0.3">
      <c r="A47" s="28">
        <v>901</v>
      </c>
      <c r="B47" s="34" t="s">
        <v>177</v>
      </c>
      <c r="C47" s="35" t="s">
        <v>178</v>
      </c>
    </row>
    <row r="48" spans="1:3" ht="50.25" customHeight="1" thickBot="1" x14ac:dyDescent="0.3">
      <c r="A48" s="28">
        <v>901</v>
      </c>
      <c r="B48" s="34" t="s">
        <v>179</v>
      </c>
      <c r="C48" s="35" t="s">
        <v>180</v>
      </c>
    </row>
    <row r="49" spans="1:3" ht="60.75" customHeight="1" thickBot="1" x14ac:dyDescent="0.3">
      <c r="A49" s="28">
        <v>901</v>
      </c>
      <c r="B49" s="34" t="s">
        <v>181</v>
      </c>
      <c r="C49" s="35" t="s">
        <v>182</v>
      </c>
    </row>
    <row r="50" spans="1:3" ht="52.5" customHeight="1" thickBot="1" x14ac:dyDescent="0.3">
      <c r="A50" s="28">
        <v>901</v>
      </c>
      <c r="B50" s="34" t="s">
        <v>183</v>
      </c>
      <c r="C50" s="35" t="s">
        <v>184</v>
      </c>
    </row>
    <row r="51" spans="1:3" ht="35.25" customHeight="1" thickBot="1" x14ac:dyDescent="0.3">
      <c r="A51" s="28">
        <v>901</v>
      </c>
      <c r="B51" s="34" t="s">
        <v>185</v>
      </c>
      <c r="C51" s="35" t="s">
        <v>186</v>
      </c>
    </row>
    <row r="52" spans="1:3" ht="97.5" customHeight="1" thickBot="1" x14ac:dyDescent="0.3">
      <c r="A52" s="28">
        <v>901</v>
      </c>
      <c r="B52" s="34" t="s">
        <v>187</v>
      </c>
      <c r="C52" s="35" t="s">
        <v>188</v>
      </c>
    </row>
    <row r="53" spans="1:3" ht="37.5" customHeight="1" thickBot="1" x14ac:dyDescent="0.3">
      <c r="A53" s="28">
        <v>901</v>
      </c>
      <c r="B53" s="34" t="s">
        <v>189</v>
      </c>
      <c r="C53" s="35" t="s">
        <v>190</v>
      </c>
    </row>
    <row r="54" spans="1:3" ht="48" customHeight="1" thickBot="1" x14ac:dyDescent="0.3">
      <c r="A54" s="28">
        <v>901</v>
      </c>
      <c r="B54" s="34" t="s">
        <v>191</v>
      </c>
      <c r="C54" s="35" t="s">
        <v>192</v>
      </c>
    </row>
    <row r="55" spans="1:3" ht="70.5" customHeight="1" thickBot="1" x14ac:dyDescent="0.3">
      <c r="A55" s="28">
        <v>901</v>
      </c>
      <c r="B55" s="34" t="s">
        <v>193</v>
      </c>
      <c r="C55" s="35" t="s">
        <v>194</v>
      </c>
    </row>
    <row r="56" spans="1:3" ht="32.25" customHeight="1" thickBot="1" x14ac:dyDescent="0.3">
      <c r="A56" s="28">
        <v>901</v>
      </c>
      <c r="B56" s="34" t="s">
        <v>195</v>
      </c>
      <c r="C56" s="35" t="s">
        <v>196</v>
      </c>
    </row>
    <row r="57" spans="1:3" ht="46.5" customHeight="1" thickBot="1" x14ac:dyDescent="0.3">
      <c r="A57" s="28">
        <v>901</v>
      </c>
      <c r="B57" s="34" t="s">
        <v>197</v>
      </c>
      <c r="C57" s="35" t="s">
        <v>198</v>
      </c>
    </row>
    <row r="58" spans="1:3" ht="29.25" customHeight="1" thickBot="1" x14ac:dyDescent="0.3">
      <c r="A58" s="28">
        <v>901</v>
      </c>
      <c r="B58" s="34" t="s">
        <v>199</v>
      </c>
      <c r="C58" s="35" t="s">
        <v>200</v>
      </c>
    </row>
    <row r="59" spans="1:3" ht="30.75" customHeight="1" thickBot="1" x14ac:dyDescent="0.3">
      <c r="A59" s="28">
        <v>901</v>
      </c>
      <c r="B59" s="34" t="s">
        <v>201</v>
      </c>
      <c r="C59" s="35" t="s">
        <v>202</v>
      </c>
    </row>
    <row r="60" spans="1:3" ht="63.75" customHeight="1" thickBot="1" x14ac:dyDescent="0.3">
      <c r="A60" s="28">
        <v>901</v>
      </c>
      <c r="B60" s="34" t="s">
        <v>203</v>
      </c>
      <c r="C60" s="35" t="s">
        <v>204</v>
      </c>
    </row>
    <row r="61" spans="1:3" ht="52.5" customHeight="1" thickBot="1" x14ac:dyDescent="0.3">
      <c r="A61" s="28">
        <v>901</v>
      </c>
      <c r="B61" s="34" t="s">
        <v>205</v>
      </c>
      <c r="C61" s="35" t="s">
        <v>206</v>
      </c>
    </row>
    <row r="62" spans="1:3" ht="56.25" customHeight="1" thickBot="1" x14ac:dyDescent="0.3">
      <c r="A62" s="28">
        <v>901</v>
      </c>
      <c r="B62" s="34" t="s">
        <v>207</v>
      </c>
      <c r="C62" s="35" t="s">
        <v>208</v>
      </c>
    </row>
    <row r="63" spans="1:3" ht="57" customHeight="1" thickBot="1" x14ac:dyDescent="0.3">
      <c r="A63" s="28">
        <v>901</v>
      </c>
      <c r="B63" s="34" t="s">
        <v>209</v>
      </c>
      <c r="C63" s="35" t="s">
        <v>210</v>
      </c>
    </row>
    <row r="64" spans="1:3" ht="40.5" customHeight="1" thickBot="1" x14ac:dyDescent="0.3">
      <c r="A64" s="28">
        <v>901</v>
      </c>
      <c r="B64" s="34" t="s">
        <v>211</v>
      </c>
      <c r="C64" s="35" t="s">
        <v>212</v>
      </c>
    </row>
    <row r="65" spans="1:6" ht="42.75" customHeight="1" thickBot="1" x14ac:dyDescent="0.3">
      <c r="A65" s="28">
        <v>901</v>
      </c>
      <c r="B65" s="34" t="s">
        <v>213</v>
      </c>
      <c r="C65" s="35" t="s">
        <v>214</v>
      </c>
    </row>
    <row r="66" spans="1:6" ht="33.75" customHeight="1" thickBot="1" x14ac:dyDescent="0.3">
      <c r="A66" s="28">
        <v>901</v>
      </c>
      <c r="B66" s="34" t="s">
        <v>215</v>
      </c>
      <c r="C66" s="35" t="s">
        <v>216</v>
      </c>
    </row>
    <row r="67" spans="1:6" ht="35.25" customHeight="1" thickBot="1" x14ac:dyDescent="0.3">
      <c r="A67" s="28">
        <v>901</v>
      </c>
      <c r="B67" s="34" t="s">
        <v>217</v>
      </c>
      <c r="C67" s="35" t="s">
        <v>218</v>
      </c>
    </row>
    <row r="68" spans="1:6" ht="48.75" customHeight="1" thickBot="1" x14ac:dyDescent="0.3">
      <c r="A68" s="28">
        <v>901</v>
      </c>
      <c r="B68" s="46" t="s">
        <v>219</v>
      </c>
      <c r="C68" s="47" t="s">
        <v>278</v>
      </c>
      <c r="F68" s="81"/>
    </row>
    <row r="69" spans="1:6" ht="51.75" customHeight="1" thickBot="1" x14ac:dyDescent="0.3">
      <c r="A69" s="28">
        <v>901</v>
      </c>
      <c r="B69" s="34" t="s">
        <v>220</v>
      </c>
      <c r="C69" s="37" t="s">
        <v>221</v>
      </c>
      <c r="F69" s="83"/>
    </row>
    <row r="70" spans="1:6" ht="42" customHeight="1" thickBot="1" x14ac:dyDescent="0.3">
      <c r="A70" s="28">
        <v>901</v>
      </c>
      <c r="B70" s="29" t="s">
        <v>222</v>
      </c>
      <c r="C70" s="38" t="s">
        <v>223</v>
      </c>
    </row>
    <row r="71" spans="1:6" ht="52.5" customHeight="1" thickBot="1" x14ac:dyDescent="0.3">
      <c r="A71" s="28">
        <v>901</v>
      </c>
      <c r="B71" s="29" t="s">
        <v>224</v>
      </c>
      <c r="C71" s="38" t="s">
        <v>225</v>
      </c>
    </row>
    <row r="72" spans="1:6" ht="46.5" customHeight="1" thickBot="1" x14ac:dyDescent="0.3">
      <c r="A72" s="28">
        <v>901</v>
      </c>
      <c r="B72" s="34" t="s">
        <v>226</v>
      </c>
      <c r="C72" s="37" t="s">
        <v>227</v>
      </c>
    </row>
    <row r="73" spans="1:6" ht="33" customHeight="1" thickBot="1" x14ac:dyDescent="0.3">
      <c r="A73" s="28">
        <v>901</v>
      </c>
      <c r="B73" s="34" t="s">
        <v>228</v>
      </c>
      <c r="C73" s="37" t="s">
        <v>229</v>
      </c>
    </row>
    <row r="74" spans="1:6" ht="49.5" customHeight="1" thickBot="1" x14ac:dyDescent="0.3">
      <c r="A74" s="28">
        <v>901</v>
      </c>
      <c r="B74" s="34" t="s">
        <v>230</v>
      </c>
      <c r="C74" s="37" t="s">
        <v>231</v>
      </c>
    </row>
    <row r="75" spans="1:6" ht="29.25" customHeight="1" thickBot="1" x14ac:dyDescent="0.3">
      <c r="A75" s="28">
        <v>901</v>
      </c>
      <c r="B75" s="29" t="s">
        <v>232</v>
      </c>
      <c r="C75" s="38" t="s">
        <v>233</v>
      </c>
    </row>
    <row r="76" spans="1:6" ht="24.75" customHeight="1" thickBot="1" x14ac:dyDescent="0.3">
      <c r="A76" s="28">
        <v>901</v>
      </c>
      <c r="B76" s="34" t="s">
        <v>234</v>
      </c>
      <c r="C76" s="37" t="s">
        <v>235</v>
      </c>
    </row>
    <row r="77" spans="1:6" ht="27.75" customHeight="1" thickBot="1" x14ac:dyDescent="0.3">
      <c r="A77" s="28">
        <v>901</v>
      </c>
      <c r="B77" s="34" t="s">
        <v>236</v>
      </c>
      <c r="C77" s="37" t="s">
        <v>237</v>
      </c>
    </row>
    <row r="78" spans="1:6" ht="35.25" customHeight="1" thickBot="1" x14ac:dyDescent="0.3">
      <c r="A78" s="28">
        <v>901</v>
      </c>
      <c r="B78" s="29" t="s">
        <v>238</v>
      </c>
      <c r="C78" s="38" t="s">
        <v>15</v>
      </c>
    </row>
    <row r="79" spans="1:6" ht="33" customHeight="1" thickBot="1" x14ac:dyDescent="0.3">
      <c r="A79" s="28">
        <v>901</v>
      </c>
      <c r="B79" s="29" t="s">
        <v>239</v>
      </c>
      <c r="C79" s="38" t="s">
        <v>240</v>
      </c>
    </row>
    <row r="80" spans="1:6" ht="33" customHeight="1" thickBot="1" x14ac:dyDescent="0.3">
      <c r="A80" s="43">
        <v>901</v>
      </c>
      <c r="B80" s="50" t="s">
        <v>279</v>
      </c>
      <c r="C80" s="48" t="s">
        <v>98</v>
      </c>
    </row>
    <row r="81" spans="1:6" ht="33" customHeight="1" thickBot="1" x14ac:dyDescent="0.3">
      <c r="A81" s="43">
        <v>901</v>
      </c>
      <c r="B81" s="50" t="s">
        <v>280</v>
      </c>
      <c r="C81" s="49" t="s">
        <v>86</v>
      </c>
    </row>
    <row r="82" spans="1:6" ht="33" customHeight="1" thickBot="1" x14ac:dyDescent="0.3">
      <c r="A82" s="36">
        <v>901</v>
      </c>
      <c r="B82" s="51" t="s">
        <v>281</v>
      </c>
      <c r="C82" s="52" t="s">
        <v>89</v>
      </c>
    </row>
    <row r="83" spans="1:6" ht="50.25" customHeight="1" thickBot="1" x14ac:dyDescent="0.3">
      <c r="A83" s="81">
        <v>901</v>
      </c>
      <c r="B83" s="81" t="s">
        <v>241</v>
      </c>
      <c r="C83" s="73" t="s">
        <v>242</v>
      </c>
    </row>
    <row r="84" spans="1:6" ht="15.75" hidden="1" thickBot="1" x14ac:dyDescent="0.3">
      <c r="A84" s="83"/>
      <c r="B84" s="83"/>
      <c r="C84" s="74"/>
    </row>
    <row r="85" spans="1:6" ht="28.5" customHeight="1" thickBot="1" x14ac:dyDescent="0.3">
      <c r="A85" s="43">
        <v>901</v>
      </c>
      <c r="B85" s="44" t="s">
        <v>243</v>
      </c>
      <c r="C85" s="45" t="s">
        <v>88</v>
      </c>
    </row>
    <row r="86" spans="1:6" ht="51.75" customHeight="1" thickBot="1" x14ac:dyDescent="0.3">
      <c r="A86" s="28">
        <v>901</v>
      </c>
      <c r="B86" s="29" t="s">
        <v>244</v>
      </c>
      <c r="C86" s="38" t="s">
        <v>245</v>
      </c>
    </row>
    <row r="87" spans="1:6" ht="31.5" customHeight="1" thickBot="1" x14ac:dyDescent="0.3">
      <c r="A87" s="28">
        <v>901</v>
      </c>
      <c r="B87" s="34" t="s">
        <v>246</v>
      </c>
      <c r="C87" s="37" t="s">
        <v>247</v>
      </c>
    </row>
    <row r="88" spans="1:6" ht="37.5" customHeight="1" thickBot="1" x14ac:dyDescent="0.3">
      <c r="A88" s="28">
        <v>901</v>
      </c>
      <c r="B88" s="34" t="s">
        <v>248</v>
      </c>
      <c r="C88" s="37" t="s">
        <v>249</v>
      </c>
    </row>
    <row r="89" spans="1:6" ht="48" customHeight="1" thickBot="1" x14ac:dyDescent="0.3">
      <c r="A89" s="28">
        <v>901</v>
      </c>
      <c r="B89" s="34" t="s">
        <v>250</v>
      </c>
      <c r="C89" s="37" t="s">
        <v>251</v>
      </c>
    </row>
    <row r="90" spans="1:6" ht="24.75" customHeight="1" thickBot="1" x14ac:dyDescent="0.3">
      <c r="A90" s="28">
        <v>901</v>
      </c>
      <c r="B90" s="34" t="s">
        <v>252</v>
      </c>
      <c r="C90" s="37" t="s">
        <v>253</v>
      </c>
    </row>
    <row r="91" spans="1:6" ht="66" customHeight="1" thickBot="1" x14ac:dyDescent="0.3">
      <c r="A91" s="28">
        <v>901</v>
      </c>
      <c r="B91" s="29" t="s">
        <v>254</v>
      </c>
      <c r="C91" s="38" t="s">
        <v>255</v>
      </c>
    </row>
    <row r="92" spans="1:6" ht="28.5" customHeight="1" thickBot="1" x14ac:dyDescent="0.3">
      <c r="A92" s="40" t="s">
        <v>275</v>
      </c>
      <c r="B92" s="29"/>
      <c r="C92" s="39" t="s">
        <v>256</v>
      </c>
    </row>
    <row r="93" spans="1:6" ht="57.75" customHeight="1" thickBot="1" x14ac:dyDescent="0.3">
      <c r="A93" s="40" t="s">
        <v>275</v>
      </c>
      <c r="B93" s="34" t="s">
        <v>257</v>
      </c>
      <c r="C93" s="37" t="s">
        <v>258</v>
      </c>
    </row>
    <row r="94" spans="1:6" ht="66.75" customHeight="1" thickBot="1" x14ac:dyDescent="0.3">
      <c r="A94" s="40" t="s">
        <v>275</v>
      </c>
      <c r="B94" s="34" t="s">
        <v>259</v>
      </c>
      <c r="C94" s="37" t="s">
        <v>260</v>
      </c>
    </row>
    <row r="95" spans="1:6" ht="57" customHeight="1" thickBot="1" x14ac:dyDescent="0.3">
      <c r="A95" s="40" t="s">
        <v>275</v>
      </c>
      <c r="B95" s="42" t="s">
        <v>261</v>
      </c>
      <c r="C95" s="37" t="s">
        <v>277</v>
      </c>
      <c r="F95" s="75"/>
    </row>
    <row r="96" spans="1:6" ht="63" customHeight="1" thickBot="1" x14ac:dyDescent="0.3">
      <c r="A96" s="40" t="s">
        <v>275</v>
      </c>
      <c r="B96" s="34" t="s">
        <v>262</v>
      </c>
      <c r="C96" s="37" t="s">
        <v>263</v>
      </c>
      <c r="F96" s="76"/>
    </row>
    <row r="97" spans="1:3" ht="49.5" customHeight="1" thickBot="1" x14ac:dyDescent="0.3">
      <c r="A97" s="40" t="s">
        <v>275</v>
      </c>
      <c r="B97" s="34" t="s">
        <v>264</v>
      </c>
      <c r="C97" s="37" t="s">
        <v>265</v>
      </c>
    </row>
    <row r="98" spans="1:3" ht="64.5" customHeight="1" thickBot="1" x14ac:dyDescent="0.3">
      <c r="A98" s="40" t="s">
        <v>275</v>
      </c>
      <c r="B98" s="34" t="s">
        <v>266</v>
      </c>
      <c r="C98" s="37" t="s">
        <v>267</v>
      </c>
    </row>
    <row r="99" spans="1:3" ht="55.5" customHeight="1" thickBot="1" x14ac:dyDescent="0.3">
      <c r="A99" s="40" t="s">
        <v>275</v>
      </c>
      <c r="B99" s="34" t="s">
        <v>268</v>
      </c>
      <c r="C99" s="37" t="s">
        <v>269</v>
      </c>
    </row>
    <row r="100" spans="1:3" ht="81.75" customHeight="1" thickBot="1" x14ac:dyDescent="0.3">
      <c r="A100" s="40" t="s">
        <v>275</v>
      </c>
      <c r="B100" s="42" t="s">
        <v>270</v>
      </c>
      <c r="C100" s="41" t="s">
        <v>276</v>
      </c>
    </row>
    <row r="101" spans="1:3" ht="50.25" customHeight="1" thickBot="1" x14ac:dyDescent="0.3">
      <c r="A101" s="40" t="s">
        <v>275</v>
      </c>
      <c r="B101" s="34" t="s">
        <v>271</v>
      </c>
      <c r="C101" s="35" t="s">
        <v>272</v>
      </c>
    </row>
    <row r="102" spans="1:3" ht="58.5" customHeight="1" thickBot="1" x14ac:dyDescent="0.3">
      <c r="A102" s="40" t="s">
        <v>275</v>
      </c>
      <c r="B102" s="34" t="s">
        <v>273</v>
      </c>
      <c r="C102" s="35" t="s">
        <v>274</v>
      </c>
    </row>
  </sheetData>
  <mergeCells count="10">
    <mergeCell ref="H1:J5"/>
    <mergeCell ref="A7:C8"/>
    <mergeCell ref="C1:C2"/>
    <mergeCell ref="C83:C84"/>
    <mergeCell ref="F95:F96"/>
    <mergeCell ref="A11:B12"/>
    <mergeCell ref="C11:C13"/>
    <mergeCell ref="F68:F69"/>
    <mergeCell ref="A83:A84"/>
    <mergeCell ref="B83:B84"/>
  </mergeCells>
  <pageMargins left="0.7" right="0.7" top="0.75" bottom="0.75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2025-01-17T12:19:24Z</cp:lastPrinted>
  <dcterms:created xsi:type="dcterms:W3CDTF">2024-02-09T05:44:25Z</dcterms:created>
  <dcterms:modified xsi:type="dcterms:W3CDTF">2025-03-06T08:33:50Z</dcterms:modified>
</cp:coreProperties>
</file>